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P_04 Soupisy\"/>
    </mc:Choice>
  </mc:AlternateContent>
  <xr:revisionPtr revIDLastSave="0" documentId="13_ncr:1_{DEA3E999-6A1E-4993-ADEB-4E504101D8D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2" l="1"/>
  <c r="F23" i="2" l="1"/>
  <c r="F91" i="2" l="1"/>
  <c r="F59" i="2" l="1"/>
  <c r="F75" i="2" l="1"/>
  <c r="F74" i="2"/>
  <c r="F45" i="2"/>
  <c r="F71" i="2"/>
  <c r="F115" i="2"/>
  <c r="F118" i="2"/>
  <c r="F116" i="2"/>
  <c r="F106" i="2"/>
  <c r="F25" i="2"/>
  <c r="F24" i="2"/>
  <c r="F22" i="2"/>
  <c r="F147" i="2"/>
  <c r="F56" i="2"/>
  <c r="F55" i="2"/>
  <c r="F54" i="2"/>
  <c r="F53" i="2" l="1"/>
  <c r="F61" i="2"/>
  <c r="F48" i="2"/>
  <c r="F62" i="2"/>
  <c r="F49" i="2"/>
  <c r="F52" i="2"/>
  <c r="F50" i="2"/>
  <c r="F47" i="2" l="1"/>
  <c r="F46" i="2"/>
  <c r="F105" i="2"/>
  <c r="F97" i="2"/>
  <c r="F96" i="2"/>
  <c r="F102" i="2"/>
  <c r="F104" i="2"/>
  <c r="F40" i="2" l="1"/>
  <c r="F39" i="2"/>
  <c r="F38" i="2"/>
  <c r="F33" i="2"/>
  <c r="F20" i="2"/>
  <c r="F19" i="2"/>
  <c r="F28" i="2"/>
  <c r="F18" i="2"/>
  <c r="F132" i="2" l="1"/>
  <c r="F131" i="2"/>
  <c r="F130" i="2"/>
  <c r="F129" i="2"/>
  <c r="F128" i="2"/>
  <c r="F127" i="2"/>
  <c r="F126" i="2"/>
  <c r="F125" i="2"/>
  <c r="F124" i="2"/>
  <c r="F123" i="2"/>
  <c r="F107" i="2" l="1"/>
  <c r="F103" i="2"/>
  <c r="F119" i="2"/>
  <c r="F117" i="2"/>
  <c r="F114" i="2"/>
  <c r="F148" i="2"/>
  <c r="F146" i="2"/>
  <c r="F108" i="2" l="1"/>
  <c r="F133" i="2" l="1"/>
  <c r="F11" i="2" s="1"/>
  <c r="F90" i="2" l="1"/>
  <c r="F89" i="2"/>
  <c r="F98" i="2" l="1"/>
  <c r="F80" i="2"/>
  <c r="B6" i="2"/>
  <c r="B7" i="2"/>
  <c r="B8" i="2"/>
  <c r="B9" i="2"/>
  <c r="B10" i="2"/>
  <c r="B11" i="2"/>
  <c r="B12" i="2"/>
  <c r="B13" i="2"/>
  <c r="F27" i="2"/>
  <c r="F29" i="2"/>
  <c r="F30" i="2"/>
  <c r="F31" i="2"/>
  <c r="F32" i="2"/>
  <c r="F34" i="2"/>
  <c r="F35" i="2"/>
  <c r="F36" i="2"/>
  <c r="F44" i="2"/>
  <c r="F57" i="2"/>
  <c r="F58" i="2"/>
  <c r="F60" i="2"/>
  <c r="F63" i="2"/>
  <c r="F64" i="2"/>
  <c r="F65" i="2"/>
  <c r="F72" i="2"/>
  <c r="F73" i="2"/>
  <c r="F76" i="2"/>
  <c r="F77" i="2"/>
  <c r="F78" i="2"/>
  <c r="F79" i="2"/>
  <c r="F81" i="2"/>
  <c r="F82" i="2"/>
  <c r="F83" i="2"/>
  <c r="F84" i="2"/>
  <c r="F85" i="2"/>
  <c r="F86" i="2"/>
  <c r="F87" i="2"/>
  <c r="F88" i="2"/>
  <c r="F99" i="2"/>
  <c r="F100" i="2"/>
  <c r="F101" i="2"/>
  <c r="F112" i="2"/>
  <c r="F113" i="2"/>
  <c r="F136" i="2"/>
  <c r="F137" i="2"/>
  <c r="F138" i="2"/>
  <c r="F139" i="2"/>
  <c r="F140" i="2"/>
  <c r="F141" i="2"/>
  <c r="F142" i="2"/>
  <c r="F149" i="2"/>
  <c r="F92" i="2" l="1"/>
  <c r="F93" i="2" s="1"/>
  <c r="F8" i="2" s="1"/>
  <c r="F41" i="2"/>
  <c r="F6" i="2" s="1"/>
  <c r="F150" i="2"/>
  <c r="F13" i="2" s="1"/>
  <c r="F143" i="2"/>
  <c r="F12" i="2" s="1"/>
  <c r="F120" i="2"/>
  <c r="F10" i="2" s="1"/>
  <c r="F109" i="2"/>
  <c r="F9" i="2" s="1"/>
  <c r="F66" i="2"/>
  <c r="F67" i="2" s="1"/>
  <c r="F68" i="2" l="1"/>
  <c r="F7" i="2" s="1"/>
  <c r="F14" i="2" s="1"/>
  <c r="F152" i="2" s="1"/>
</calcChain>
</file>

<file path=xl/sharedStrings.xml><?xml version="1.0" encoding="utf-8"?>
<sst xmlns="http://schemas.openxmlformats.org/spreadsheetml/2006/main" count="247" uniqueCount="133">
  <si>
    <t>Cena / Betrag</t>
  </si>
  <si>
    <t>Jednotková cena/ Einheitpreis</t>
  </si>
  <si>
    <t>Množství/ Masse</t>
  </si>
  <si>
    <t>Číslo pozice/Nr. Position</t>
  </si>
  <si>
    <t>CELKEM SOUPIS VÝKONŮ</t>
  </si>
  <si>
    <t>REKAPITULACE</t>
  </si>
  <si>
    <t>POPIS VÝKONU/ Beschreibung der Leistungen</t>
  </si>
  <si>
    <t>Měrná jednotka/ Maßeinheit</t>
  </si>
  <si>
    <t xml:space="preserve">CELKEM </t>
  </si>
  <si>
    <t>CELKEM</t>
  </si>
  <si>
    <t xml:space="preserve">                       Soupis výkonů/ Leistungverzeichnis</t>
  </si>
  <si>
    <t>ks</t>
  </si>
  <si>
    <t>m</t>
  </si>
  <si>
    <t>CYKY J3x1,5</t>
  </si>
  <si>
    <t>CYKY J4x10</t>
  </si>
  <si>
    <t>podružný materiál       3% z nosného materiálu</t>
  </si>
  <si>
    <t>krabicová rozvodka lištová vč. zapojení</t>
  </si>
  <si>
    <t>trubka PVC pod omítku</t>
  </si>
  <si>
    <t>motáž rozváděče do 50 kg</t>
  </si>
  <si>
    <t>kabel  do CYKY 5x2.5 VU</t>
  </si>
  <si>
    <t>kabel  CYKY  do 5x6 VU</t>
  </si>
  <si>
    <t>kabel  CYKY  do 4x16 VU</t>
  </si>
  <si>
    <t>kabel  do CYKY 4x35 VU</t>
  </si>
  <si>
    <t>ukončení kabelu do 4x10</t>
  </si>
  <si>
    <t>ukončení kabelu do 4x25</t>
  </si>
  <si>
    <t>připojení zásuvek 3f., sporáková kombinace</t>
  </si>
  <si>
    <t>přetočení kabelu z bubnu</t>
  </si>
  <si>
    <t>práce s revizním technikem</t>
  </si>
  <si>
    <t>vyhledání přípojných bodů, zajištění pracoviště</t>
  </si>
  <si>
    <t>Rýha v betonu - hl.3cm š.3cm</t>
  </si>
  <si>
    <t>svorka RSA 6</t>
  </si>
  <si>
    <t xml:space="preserve">podružný materiál  </t>
  </si>
  <si>
    <t>montáž</t>
  </si>
  <si>
    <t>montáž AlMgSi drát 8mm</t>
  </si>
  <si>
    <t>tvarování montážních dílů</t>
  </si>
  <si>
    <t>montáž svorky do 2 šroubů</t>
  </si>
  <si>
    <t>montáž svorky nad 2 šrouby</t>
  </si>
  <si>
    <t>označení svodů štítkem</t>
  </si>
  <si>
    <t>katalogové ceny bez DPH</t>
  </si>
  <si>
    <t>montáž zemnící / jímací  tyče</t>
  </si>
  <si>
    <t>Spínací zařízení</t>
  </si>
  <si>
    <t>Montáž bleskosvodu</t>
  </si>
  <si>
    <t>Silnoproudé zařízení-výkopové práce</t>
  </si>
  <si>
    <t>Rozvody elektrické energie</t>
  </si>
  <si>
    <t>Montáž rozvodů elektrické energie</t>
  </si>
  <si>
    <t>Osvětlení</t>
  </si>
  <si>
    <t>Montáž osvětlení</t>
  </si>
  <si>
    <t>CY 16 zž</t>
  </si>
  <si>
    <t>CYKY J3x4</t>
  </si>
  <si>
    <t>CYKY J5x16</t>
  </si>
  <si>
    <t>příplatek za zatahování kabelu do 0,7 kg</t>
  </si>
  <si>
    <t>svodič přepětí SP-T2-T3-Y-CLT-LED</t>
  </si>
  <si>
    <t>KPL</t>
  </si>
  <si>
    <t>osazení svítidla na stožár, vč. zapojení</t>
  </si>
  <si>
    <t>osazení stožáru</t>
  </si>
  <si>
    <t>práce s jeřábem</t>
  </si>
  <si>
    <t>montáž svodiče přepětí</t>
  </si>
  <si>
    <t>URGENTNÍ PŘÍJEM-PŘÍSTAVBA A STAVEBNÍ                                     ÚPRAVY ČÁSTI PAVILONU "A" A PAVILONU "B"</t>
  </si>
  <si>
    <t>092-elektroinstalace, 110-hromosvody</t>
  </si>
  <si>
    <t>Královehradecký kraj, Pivovarské nám. 1245, Hradec Králové</t>
  </si>
  <si>
    <t>ROZVODNICE RVO - rozvodna</t>
  </si>
  <si>
    <t>ROZVODNICE VO - Purkyňova ulice</t>
  </si>
  <si>
    <t>demontáž stávajícího zařízení rozváděče</t>
  </si>
  <si>
    <t>zpětná montáž stávajícího zařízení v nově vyzděném pilíři</t>
  </si>
  <si>
    <t xml:space="preserve">stožár bezpaticový, žárově pozinkovaný TL-Systém         DOS 100-VS ž.z. </t>
  </si>
  <si>
    <t xml:space="preserve">Výložník  VS89 200060-2/180 ž.z. </t>
  </si>
  <si>
    <t>LED pásek NeonFlex 24V10W vertikal IP67</t>
  </si>
  <si>
    <t>koncovky a napájecí prvky</t>
  </si>
  <si>
    <t xml:space="preserve">stožárový základ 1000x1500+100 </t>
  </si>
  <si>
    <t>napájecí zdroj LED SNP 150W, 24V, 6,25A, 190x62x37mm</t>
  </si>
  <si>
    <t>napájecí zdroj LED SNP 200W, 24V, 8,33A, 221x62x37mm</t>
  </si>
  <si>
    <t>napájecí zdroj LED HLG-320-24A, 24V, 13,34A , 252x90x43,2mm</t>
  </si>
  <si>
    <t>dozbrojení stávajícího, venkovního pilíře rozváděče VO</t>
  </si>
  <si>
    <r>
      <t xml:space="preserve">atypická skříň z nerezového materiálu pro zdroj 2 x 300W    300 x 220 x 60 mm IP21, pro zalití do betonu, 4x průchodka pro trubku </t>
    </r>
    <r>
      <rPr>
        <sz val="12"/>
        <rFont val="ISOCPEUR"/>
        <family val="2"/>
        <charset val="238"/>
      </rPr>
      <t>⌀</t>
    </r>
    <r>
      <rPr>
        <sz val="9"/>
        <rFont val="Arial"/>
        <family val="2"/>
      </rPr>
      <t xml:space="preserve"> </t>
    </r>
    <r>
      <rPr>
        <sz val="12"/>
        <rFont val="Arial"/>
        <family val="2"/>
        <charset val="238"/>
      </rPr>
      <t>32</t>
    </r>
  </si>
  <si>
    <t>elektroinstalační krabice pro zalití do betonu  94x94x45 , vč. zakrytí a IP 68 se zalévací hmotou,   3x koncovka pro trubky P32</t>
  </si>
  <si>
    <r>
      <t xml:space="preserve">hliníková skříň  pro zdroj 1x 150-300W    360 x 160 x 90 mm IP66, pro zalití do betonu květináče,    min. 3x průchodka pro trubku </t>
    </r>
    <r>
      <rPr>
        <sz val="12"/>
        <rFont val="ISOCPEUR"/>
        <family val="2"/>
        <charset val="238"/>
      </rPr>
      <t>⌀</t>
    </r>
    <r>
      <rPr>
        <sz val="9"/>
        <rFont val="Arial"/>
        <family val="2"/>
      </rPr>
      <t xml:space="preserve"> </t>
    </r>
    <r>
      <rPr>
        <sz val="12"/>
        <rFont val="Arial"/>
        <family val="2"/>
        <charset val="238"/>
      </rPr>
      <t>20</t>
    </r>
  </si>
  <si>
    <t>svítidlo na výložník  LED BRP102 LED110/740 II DM</t>
  </si>
  <si>
    <t>stožárová svorkovnice  vč. 2x pojistky  2A</t>
  </si>
  <si>
    <t>rozvodnice na povrch IP55-H-2/24</t>
  </si>
  <si>
    <t>vypínač 40/1</t>
  </si>
  <si>
    <t>jistič C6/1</t>
  </si>
  <si>
    <t>jistič C10/1</t>
  </si>
  <si>
    <t>lišta propojovací 10-3P-3TE</t>
  </si>
  <si>
    <r>
      <t xml:space="preserve">trubka korugovaná </t>
    </r>
    <r>
      <rPr>
        <sz val="12"/>
        <rFont val="ISOCPEUR"/>
        <family val="2"/>
        <charset val="238"/>
      </rPr>
      <t>⌀</t>
    </r>
    <r>
      <rPr>
        <sz val="9"/>
        <rFont val="Arial"/>
        <family val="2"/>
      </rPr>
      <t xml:space="preserve"> </t>
    </r>
    <r>
      <rPr>
        <sz val="12"/>
        <rFont val="Arial"/>
        <family val="2"/>
        <charset val="238"/>
      </rPr>
      <t>40</t>
    </r>
  </si>
  <si>
    <t>PE, korugovaná trubka se střední mechanickou odolností ⌀ 20</t>
  </si>
  <si>
    <t>PE, korugovaná trubka se střední mechanickou odolností ⌀ 32</t>
  </si>
  <si>
    <t>AYKY J4x25</t>
  </si>
  <si>
    <t>CYSY 2x1,5</t>
  </si>
  <si>
    <t>elektroinstalační krabice pro napojení kabelu 5x16, IP54</t>
  </si>
  <si>
    <t>výstražná folie elektro</t>
  </si>
  <si>
    <t>drátěný žlab 100/50</t>
  </si>
  <si>
    <t>spojka SDž 2</t>
  </si>
  <si>
    <t>nosník Dž 100</t>
  </si>
  <si>
    <t>m3</t>
  </si>
  <si>
    <t>stožárová jáma z.tř.3-stožár 8-10 m bez patice</t>
  </si>
  <si>
    <t>denontáž stožáru 10 m</t>
  </si>
  <si>
    <t>denontáž stožáru 10 m vč. výložníku</t>
  </si>
  <si>
    <t>Bleskosvody - vč. uzemnění</t>
  </si>
  <si>
    <t>jistič B10/1</t>
  </si>
  <si>
    <t>stožárová manžeta</t>
  </si>
  <si>
    <t>upevnění LED svítidel do podhledu vč.připoj.</t>
  </si>
  <si>
    <t>upevnění LED pásku NEO-FLEX</t>
  </si>
  <si>
    <t>nájem plošiny min 5 m</t>
  </si>
  <si>
    <t>napojení LED pásků</t>
  </si>
  <si>
    <t>betonová směs - základ stožáru</t>
  </si>
  <si>
    <t>krabicová rozvodka pro transformátory</t>
  </si>
  <si>
    <t>zalévací kartuš na zalití elektroinstalační krabice - krytí IP68</t>
  </si>
  <si>
    <t>trubka PVC - chránička</t>
  </si>
  <si>
    <t>zapojení transformátoru do 300VA</t>
  </si>
  <si>
    <t xml:space="preserve">Výchozí revizní zpráva  6 paré </t>
  </si>
  <si>
    <t>Zapojení vývodů pro el. turnikety - 230V - závora, terminál</t>
  </si>
  <si>
    <t xml:space="preserve">nerezový pásek 30/3,5   </t>
  </si>
  <si>
    <t xml:space="preserve">AlMgSi drát pr.8mm     </t>
  </si>
  <si>
    <r>
      <t xml:space="preserve">svorka nerezová   pásek  30/3,5 - kulatina </t>
    </r>
    <r>
      <rPr>
        <sz val="12"/>
        <rFont val="Arial"/>
        <family val="2"/>
        <charset val="238"/>
      </rPr>
      <t>Ø 10</t>
    </r>
  </si>
  <si>
    <t>podpěra vedení na ploché střechy  plast-beton</t>
  </si>
  <si>
    <t>těsnící podložka - kroužek  M12</t>
  </si>
  <si>
    <t xml:space="preserve">svorka zkušební  Al  </t>
  </si>
  <si>
    <t xml:space="preserve">trubka  Al  ∅ 16    4x šroub    </t>
  </si>
  <si>
    <t xml:space="preserve">UNI svorka univerzální   </t>
  </si>
  <si>
    <t>jímací tyč       2,0 m</t>
  </si>
  <si>
    <t>jímací tyč       1,5 m</t>
  </si>
  <si>
    <t>montáž  pásek uzemnění</t>
  </si>
  <si>
    <t>CYKY J3x2,5</t>
  </si>
  <si>
    <t>Svodič přepětí typ 1+2      25-275/1+0</t>
  </si>
  <si>
    <t>jistič B25/1</t>
  </si>
  <si>
    <t>montáž a úprava rozváděče</t>
  </si>
  <si>
    <t>proudový chránič s nadpr. ochranou 40/1N/B/003</t>
  </si>
  <si>
    <t>svítidlo do podhledu, jmenovitý příkon: 13,00 W, světelný tok: 1300 lm, světelný výkon: 100 lm/W, konzistence barev SDCM: &lt; 6 sdcm, index hustoty barev: &gt; 80, teplota barev: 3000 K, blikání: &lt; 5 %,  se štěrbinovým difuzorem, vyrobený z polykarbonátu, IP 44. IK kód IK03. Rozměry: Ø 165,00 mm x 42,00 mm, hmotnost: 140 g., L IP44 DN 165 13W 830WT</t>
  </si>
  <si>
    <t>dozor TIČR</t>
  </si>
  <si>
    <t>jistič B16/1</t>
  </si>
  <si>
    <t>dozbrojení stávajícího rozváděče rozvodny - 2x závora, 1x platební terminál, 1x čerpadlo</t>
  </si>
  <si>
    <t>gelová, kabelová spojka AYKY 4x25</t>
  </si>
  <si>
    <t>výkop 35 x 80 / 3.tř zeminy, včetně zřízení kabelového lože, hutnění, natažení folie, provizorní úprava terénu, bez pokládky zámkové dlažby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</si>
</sst>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K_č_-;\-* #,##0\ _K_č_-;_-* &quot;-&quot;\ _K_č_-;_-@_-"/>
    <numFmt numFmtId="165" formatCode="#,##0\ _K_č"/>
    <numFmt numFmtId="166" formatCode="0.0"/>
    <numFmt numFmtId="167" formatCode="#,##0.0\ _K_č"/>
  </numFmts>
  <fonts count="32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sz val="9"/>
      <name val="Arial"/>
      <family val="2"/>
    </font>
    <font>
      <b/>
      <i/>
      <sz val="12"/>
      <name val="Arial"/>
      <family val="2"/>
    </font>
    <font>
      <b/>
      <sz val="12"/>
      <name val="formata"/>
      <charset val="238"/>
    </font>
    <font>
      <sz val="12"/>
      <name val="ISOCPEUR"/>
      <family val="2"/>
      <charset val="238"/>
    </font>
    <font>
      <sz val="18"/>
      <name val="Arial Black"/>
      <family val="2"/>
      <charset val="238"/>
    </font>
    <font>
      <sz val="12"/>
      <name val="Arial Black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0" fontId="19" fillId="0" borderId="0" applyNumberFormat="0" applyBorder="0" applyAlignment="0" applyProtection="0">
      <alignment vertical="top"/>
      <protection locked="0"/>
    </xf>
    <xf numFmtId="0" fontId="1" fillId="0" borderId="0"/>
  </cellStyleXfs>
  <cellXfs count="150">
    <xf numFmtId="0" fontId="0" fillId="0" borderId="0" xfId="0"/>
    <xf numFmtId="4" fontId="3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/>
    </xf>
    <xf numFmtId="167" fontId="13" fillId="0" borderId="2" xfId="0" applyNumberFormat="1" applyFont="1" applyBorder="1" applyAlignment="1">
      <alignment horizontal="center" vertical="center" wrapText="1"/>
    </xf>
    <xf numFmtId="167" fontId="0" fillId="0" borderId="0" xfId="0" applyNumberFormat="1"/>
    <xf numFmtId="4" fontId="3" fillId="0" borderId="11" xfId="0" applyNumberFormat="1" applyFont="1" applyBorder="1" applyAlignment="1" applyProtection="1">
      <alignment horizontal="left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9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64" fontId="10" fillId="0" borderId="15" xfId="0" applyNumberFormat="1" applyFont="1" applyBorder="1" applyAlignment="1" applyProtection="1">
      <alignment horizontal="center" vertical="center"/>
      <protection locked="0"/>
    </xf>
    <xf numFmtId="0" fontId="19" fillId="0" borderId="18" xfId="2" applyBorder="1" applyAlignment="1" applyProtection="1">
      <alignment wrapText="1"/>
    </xf>
    <xf numFmtId="0" fontId="12" fillId="0" borderId="11" xfId="0" applyFont="1" applyBorder="1" applyAlignment="1">
      <alignment horizontal="left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left"/>
    </xf>
    <xf numFmtId="165" fontId="4" fillId="3" borderId="11" xfId="0" applyNumberFormat="1" applyFont="1" applyFill="1" applyBorder="1" applyAlignment="1" applyProtection="1">
      <alignment horizontal="center" vertical="center"/>
      <protection locked="0"/>
    </xf>
    <xf numFmtId="14" fontId="26" fillId="0" borderId="16" xfId="0" applyNumberFormat="1" applyFont="1" applyBorder="1" applyAlignment="1">
      <alignment horizontal="center"/>
    </xf>
    <xf numFmtId="0" fontId="19" fillId="0" borderId="7" xfId="2" applyBorder="1" applyAlignment="1" applyProtection="1">
      <alignment wrapText="1"/>
    </xf>
    <xf numFmtId="3" fontId="8" fillId="0" borderId="19" xfId="0" applyNumberFormat="1" applyFont="1" applyBorder="1" applyAlignment="1">
      <alignment horizontal="left"/>
    </xf>
    <xf numFmtId="0" fontId="31" fillId="0" borderId="11" xfId="0" applyFont="1" applyBorder="1" applyAlignment="1">
      <alignment horizontal="left" wrapText="1"/>
    </xf>
    <xf numFmtId="0" fontId="13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wrapText="1"/>
    </xf>
    <xf numFmtId="167" fontId="13" fillId="0" borderId="5" xfId="0" applyNumberFormat="1" applyFont="1" applyBorder="1" applyAlignment="1" applyProtection="1">
      <alignment horizontal="center" vertical="center" wrapText="1"/>
    </xf>
    <xf numFmtId="165" fontId="13" fillId="0" borderId="5" xfId="0" applyNumberFormat="1" applyFont="1" applyBorder="1" applyAlignment="1" applyProtection="1">
      <alignment horizontal="center" vertical="center" wrapText="1"/>
    </xf>
    <xf numFmtId="164" fontId="13" fillId="0" borderId="5" xfId="0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center" vertical="center" wrapText="1"/>
    </xf>
    <xf numFmtId="167" fontId="13" fillId="0" borderId="18" xfId="0" applyNumberFormat="1" applyFont="1" applyBorder="1" applyAlignment="1" applyProtection="1">
      <alignment horizontal="center" vertical="center" wrapText="1"/>
    </xf>
    <xf numFmtId="165" fontId="13" fillId="0" borderId="18" xfId="0" applyNumberFormat="1" applyFont="1" applyBorder="1" applyAlignment="1" applyProtection="1">
      <alignment horizontal="center" vertical="center" wrapText="1"/>
    </xf>
    <xf numFmtId="4" fontId="17" fillId="0" borderId="18" xfId="0" applyNumberFormat="1" applyFont="1" applyBorder="1" applyAlignment="1" applyProtection="1">
      <alignment horizontal="right" vertical="center"/>
    </xf>
    <xf numFmtId="0" fontId="13" fillId="0" borderId="7" xfId="0" applyFont="1" applyBorder="1" applyAlignment="1" applyProtection="1">
      <alignment horizontal="center" vertical="center" wrapText="1"/>
    </xf>
    <xf numFmtId="167" fontId="13" fillId="0" borderId="7" xfId="0" applyNumberFormat="1" applyFont="1" applyBorder="1" applyAlignment="1" applyProtection="1">
      <alignment horizontal="center" vertical="center" wrapText="1"/>
    </xf>
    <xf numFmtId="165" fontId="13" fillId="0" borderId="7" xfId="0" applyNumberFormat="1" applyFont="1" applyBorder="1" applyAlignment="1" applyProtection="1">
      <alignment horizontal="center" vertical="center" wrapText="1"/>
    </xf>
    <xf numFmtId="4" fontId="17" fillId="0" borderId="7" xfId="0" applyNumberFormat="1" applyFont="1" applyBorder="1" applyAlignment="1" applyProtection="1">
      <alignment horizontal="right" vertical="center"/>
    </xf>
    <xf numFmtId="0" fontId="6" fillId="2" borderId="8" xfId="0" applyFont="1" applyFill="1" applyBorder="1" applyAlignment="1" applyProtection="1">
      <alignment horizontal="center" vertical="center"/>
    </xf>
    <xf numFmtId="0" fontId="11" fillId="2" borderId="8" xfId="0" applyFont="1" applyFill="1" applyBorder="1" applyAlignment="1" applyProtection="1">
      <alignment wrapText="1"/>
    </xf>
    <xf numFmtId="167" fontId="6" fillId="2" borderId="8" xfId="0" applyNumberFormat="1" applyFont="1" applyFill="1" applyBorder="1" applyAlignment="1" applyProtection="1">
      <alignment horizontal="center" vertical="center"/>
    </xf>
    <xf numFmtId="165" fontId="4" fillId="2" borderId="8" xfId="0" applyNumberFormat="1" applyFont="1" applyFill="1" applyBorder="1" applyAlignment="1" applyProtection="1">
      <alignment horizontal="center" vertical="center"/>
    </xf>
    <xf numFmtId="4" fontId="16" fillId="2" borderId="8" xfId="0" applyNumberFormat="1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9" fillId="3" borderId="11" xfId="0" applyFont="1" applyFill="1" applyBorder="1" applyAlignment="1" applyProtection="1">
      <alignment wrapText="1"/>
    </xf>
    <xf numFmtId="0" fontId="4" fillId="3" borderId="11" xfId="0" applyFont="1" applyFill="1" applyBorder="1" applyAlignment="1" applyProtection="1">
      <alignment horizontal="center" vertical="center"/>
    </xf>
    <xf numFmtId="167" fontId="4" fillId="3" borderId="11" xfId="0" applyNumberFormat="1" applyFont="1" applyFill="1" applyBorder="1" applyAlignment="1" applyProtection="1">
      <alignment horizontal="center" vertical="center"/>
    </xf>
    <xf numFmtId="165" fontId="4" fillId="3" borderId="11" xfId="0" applyNumberFormat="1" applyFont="1" applyFill="1" applyBorder="1" applyAlignment="1" applyProtection="1">
      <alignment horizontal="center" vertical="center"/>
    </xf>
    <xf numFmtId="165" fontId="18" fillId="3" borderId="1" xfId="0" applyNumberFormat="1" applyFont="1" applyFill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wrapText="1"/>
    </xf>
    <xf numFmtId="0" fontId="6" fillId="0" borderId="9" xfId="0" applyFont="1" applyBorder="1" applyAlignment="1" applyProtection="1">
      <alignment horizontal="center" vertical="center"/>
    </xf>
    <xf numFmtId="167" fontId="6" fillId="0" borderId="9" xfId="0" applyNumberFormat="1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165" fontId="15" fillId="0" borderId="17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wrapText="1"/>
    </xf>
    <xf numFmtId="0" fontId="30" fillId="0" borderId="14" xfId="0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wrapText="1"/>
    </xf>
    <xf numFmtId="0" fontId="21" fillId="0" borderId="8" xfId="0" applyFont="1" applyBorder="1" applyAlignment="1" applyProtection="1">
      <alignment horizontal="center"/>
    </xf>
    <xf numFmtId="0" fontId="20" fillId="0" borderId="8" xfId="0" applyFont="1" applyBorder="1" applyAlignment="1" applyProtection="1">
      <alignment horizontal="right"/>
    </xf>
    <xf numFmtId="4" fontId="20" fillId="0" borderId="8" xfId="0" applyNumberFormat="1" applyFont="1" applyBorder="1" applyAlignment="1" applyProtection="1">
      <alignment horizontal="right"/>
    </xf>
    <xf numFmtId="0" fontId="21" fillId="0" borderId="9" xfId="0" applyFont="1" applyBorder="1" applyAlignment="1" applyProtection="1">
      <alignment horizontal="center"/>
    </xf>
    <xf numFmtId="0" fontId="20" fillId="0" borderId="9" xfId="0" applyFont="1" applyBorder="1" applyAlignment="1" applyProtection="1">
      <alignment horizontal="right"/>
    </xf>
    <xf numFmtId="4" fontId="20" fillId="0" borderId="17" xfId="0" applyNumberFormat="1" applyFont="1" applyBorder="1" applyAlignment="1" applyProtection="1">
      <alignment horizontal="right"/>
    </xf>
    <xf numFmtId="0" fontId="20" fillId="0" borderId="8" xfId="0" applyFont="1" applyBorder="1" applyAlignment="1" applyProtection="1">
      <alignment horizontal="left" wrapText="1"/>
    </xf>
    <xf numFmtId="4" fontId="15" fillId="0" borderId="17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wrapText="1"/>
    </xf>
    <xf numFmtId="0" fontId="4" fillId="0" borderId="11" xfId="0" applyFont="1" applyBorder="1" applyAlignment="1" applyProtection="1">
      <alignment horizontal="center" vertical="center"/>
    </xf>
    <xf numFmtId="167" fontId="4" fillId="0" borderId="11" xfId="0" applyNumberFormat="1" applyFont="1" applyBorder="1" applyAlignment="1" applyProtection="1">
      <alignment horizontal="center" vertical="center"/>
    </xf>
    <xf numFmtId="4" fontId="18" fillId="0" borderId="1" xfId="0" applyNumberFormat="1" applyFont="1" applyBorder="1" applyAlignment="1" applyProtection="1">
      <alignment horizontal="center" vertical="center"/>
    </xf>
    <xf numFmtId="4" fontId="18" fillId="3" borderId="1" xfId="0" applyNumberFormat="1" applyFont="1" applyFill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20" fillId="0" borderId="8" xfId="3" applyFont="1" applyBorder="1" applyAlignment="1" applyProtection="1">
      <alignment horizontal="left" wrapText="1"/>
    </xf>
    <xf numFmtId="0" fontId="21" fillId="0" borderId="8" xfId="3" applyFont="1" applyBorder="1" applyAlignment="1" applyProtection="1">
      <alignment horizontal="center"/>
    </xf>
    <xf numFmtId="0" fontId="20" fillId="4" borderId="8" xfId="3" applyFont="1" applyFill="1" applyBorder="1" applyAlignment="1" applyProtection="1">
      <alignment horizontal="right"/>
    </xf>
    <xf numFmtId="4" fontId="20" fillId="0" borderId="8" xfId="3" applyNumberFormat="1" applyFont="1" applyBorder="1" applyAlignment="1" applyProtection="1">
      <alignment horizontal="right"/>
    </xf>
    <xf numFmtId="0" fontId="20" fillId="0" borderId="8" xfId="0" applyFont="1" applyBorder="1" applyProtection="1"/>
    <xf numFmtId="0" fontId="20" fillId="0" borderId="8" xfId="3" applyFont="1" applyBorder="1" applyAlignment="1" applyProtection="1">
      <alignment horizontal="right"/>
    </xf>
    <xf numFmtId="0" fontId="6" fillId="0" borderId="8" xfId="0" applyFont="1" applyBorder="1" applyAlignment="1" applyProtection="1">
      <alignment horizontal="center" vertical="center"/>
    </xf>
    <xf numFmtId="0" fontId="20" fillId="0" borderId="14" xfId="3" applyFont="1" applyBorder="1" applyAlignment="1" applyProtection="1">
      <alignment horizontal="left" wrapText="1"/>
    </xf>
    <xf numFmtId="0" fontId="21" fillId="0" borderId="9" xfId="3" applyFont="1" applyBorder="1" applyAlignment="1" applyProtection="1">
      <alignment horizontal="center"/>
    </xf>
    <xf numFmtId="0" fontId="20" fillId="0" borderId="9" xfId="3" applyFont="1" applyBorder="1" applyAlignment="1" applyProtection="1">
      <alignment horizontal="right"/>
    </xf>
    <xf numFmtId="4" fontId="23" fillId="0" borderId="17" xfId="3" applyNumberFormat="1" applyFont="1" applyBorder="1" applyAlignment="1" applyProtection="1">
      <alignment horizontal="right"/>
    </xf>
    <xf numFmtId="0" fontId="14" fillId="0" borderId="9" xfId="0" applyFont="1" applyBorder="1" applyAlignment="1" applyProtection="1">
      <alignment wrapText="1"/>
    </xf>
    <xf numFmtId="4" fontId="18" fillId="0" borderId="17" xfId="0" applyNumberFormat="1" applyFont="1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/>
    </xf>
    <xf numFmtId="0" fontId="14" fillId="3" borderId="10" xfId="0" applyFont="1" applyFill="1" applyBorder="1" applyAlignment="1" applyProtection="1">
      <alignment wrapText="1"/>
    </xf>
    <xf numFmtId="0" fontId="6" fillId="3" borderId="10" xfId="0" applyFont="1" applyFill="1" applyBorder="1" applyAlignment="1" applyProtection="1">
      <alignment horizontal="center" vertical="center"/>
    </xf>
    <xf numFmtId="167" fontId="6" fillId="3" borderId="10" xfId="0" applyNumberFormat="1" applyFont="1" applyFill="1" applyBorder="1" applyAlignment="1" applyProtection="1">
      <alignment horizontal="center" vertical="center"/>
    </xf>
    <xf numFmtId="4" fontId="8" fillId="3" borderId="16" xfId="0" applyNumberFormat="1" applyFont="1" applyFill="1" applyBorder="1" applyAlignment="1" applyProtection="1">
      <alignment horizontal="center" vertical="center"/>
    </xf>
    <xf numFmtId="0" fontId="20" fillId="0" borderId="8" xfId="3" applyFont="1" applyBorder="1" applyAlignment="1" applyProtection="1">
      <alignment horizontal="left" vertical="top" wrapText="1"/>
    </xf>
    <xf numFmtId="0" fontId="21" fillId="0" borderId="8" xfId="3" applyFont="1" applyBorder="1" applyAlignment="1" applyProtection="1">
      <alignment horizontal="center" vertical="top" wrapText="1"/>
    </xf>
    <xf numFmtId="0" fontId="20" fillId="0" borderId="8" xfId="3" applyFont="1" applyBorder="1" applyAlignment="1" applyProtection="1">
      <alignment horizontal="right" vertical="top" wrapText="1"/>
    </xf>
    <xf numFmtId="4" fontId="20" fillId="0" borderId="8" xfId="3" applyNumberFormat="1" applyFont="1" applyBorder="1" applyAlignment="1" applyProtection="1">
      <alignment horizontal="right" vertical="top" wrapText="1"/>
    </xf>
    <xf numFmtId="1" fontId="20" fillId="0" borderId="8" xfId="0" applyNumberFormat="1" applyFont="1" applyBorder="1" applyAlignment="1" applyProtection="1">
      <alignment wrapText="1"/>
    </xf>
    <xf numFmtId="1" fontId="0" fillId="0" borderId="8" xfId="0" applyNumberFormat="1" applyBorder="1" applyAlignment="1" applyProtection="1">
      <alignment wrapText="1"/>
    </xf>
    <xf numFmtId="0" fontId="4" fillId="0" borderId="8" xfId="3" applyFont="1" applyBorder="1" applyAlignment="1" applyProtection="1">
      <alignment horizontal="left" wrapText="1"/>
    </xf>
    <xf numFmtId="0" fontId="9" fillId="0" borderId="9" xfId="0" applyFont="1" applyBorder="1" applyAlignment="1" applyProtection="1">
      <alignment wrapText="1"/>
    </xf>
    <xf numFmtId="0" fontId="20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4" fontId="23" fillId="0" borderId="17" xfId="3" applyNumberFormat="1" applyFont="1" applyBorder="1" applyAlignment="1" applyProtection="1">
      <alignment horizontal="center"/>
    </xf>
    <xf numFmtId="4" fontId="15" fillId="0" borderId="1" xfId="0" applyNumberFormat="1" applyFont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wrapText="1"/>
    </xf>
    <xf numFmtId="0" fontId="20" fillId="0" borderId="8" xfId="3" applyFont="1" applyBorder="1" applyAlignment="1" applyProtection="1">
      <alignment horizontal="center"/>
    </xf>
    <xf numFmtId="0" fontId="25" fillId="0" borderId="14" xfId="3" applyFont="1" applyBorder="1" applyAlignment="1" applyProtection="1">
      <alignment horizontal="left" wrapText="1"/>
    </xf>
    <xf numFmtId="4" fontId="20" fillId="0" borderId="17" xfId="3" applyNumberFormat="1" applyFont="1" applyBorder="1" applyAlignment="1" applyProtection="1">
      <alignment horizontal="right"/>
    </xf>
    <xf numFmtId="0" fontId="4" fillId="0" borderId="8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wrapText="1"/>
    </xf>
    <xf numFmtId="0" fontId="21" fillId="0" borderId="9" xfId="0" applyFont="1" applyBorder="1" applyAlignment="1" applyProtection="1">
      <alignment horizontal="center" vertical="center"/>
    </xf>
    <xf numFmtId="167" fontId="4" fillId="0" borderId="9" xfId="0" applyNumberFormat="1" applyFont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9" fillId="3" borderId="9" xfId="0" applyFont="1" applyFill="1" applyBorder="1" applyAlignment="1" applyProtection="1">
      <alignment wrapText="1"/>
    </xf>
    <xf numFmtId="0" fontId="21" fillId="3" borderId="9" xfId="0" applyFont="1" applyFill="1" applyBorder="1" applyAlignment="1" applyProtection="1">
      <alignment horizontal="center" vertical="center"/>
    </xf>
    <xf numFmtId="167" fontId="6" fillId="3" borderId="9" xfId="0" applyNumberFormat="1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</xf>
    <xf numFmtId="4" fontId="8" fillId="3" borderId="17" xfId="0" applyNumberFormat="1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4" fillId="0" borderId="8" xfId="0" applyFont="1" applyBorder="1" applyProtection="1"/>
    <xf numFmtId="0" fontId="6" fillId="0" borderId="8" xfId="0" applyFont="1" applyBorder="1" applyAlignment="1" applyProtection="1">
      <alignment horizontal="center"/>
    </xf>
    <xf numFmtId="1" fontId="4" fillId="0" borderId="8" xfId="0" applyNumberFormat="1" applyFont="1" applyBorder="1" applyProtection="1"/>
    <xf numFmtId="4" fontId="4" fillId="0" borderId="8" xfId="0" applyNumberFormat="1" applyFont="1" applyBorder="1" applyProtection="1"/>
    <xf numFmtId="167" fontId="4" fillId="3" borderId="9" xfId="0" applyNumberFormat="1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center" vertical="center"/>
    </xf>
    <xf numFmtId="167" fontId="6" fillId="0" borderId="6" xfId="0" applyNumberFormat="1" applyFont="1" applyBorder="1" applyAlignment="1" applyProtection="1">
      <alignment horizontal="center" vertical="center"/>
    </xf>
    <xf numFmtId="4" fontId="16" fillId="0" borderId="6" xfId="0" applyNumberFormat="1" applyFont="1" applyBorder="1" applyAlignment="1" applyProtection="1">
      <alignment horizontal="center" vertical="center" wrapText="1"/>
    </xf>
    <xf numFmtId="166" fontId="20" fillId="0" borderId="9" xfId="0" applyNumberFormat="1" applyFont="1" applyBorder="1" applyAlignment="1" applyProtection="1">
      <alignment horizontal="right"/>
      <protection locked="0"/>
    </xf>
    <xf numFmtId="166" fontId="20" fillId="0" borderId="8" xfId="1" applyNumberFormat="1" applyFont="1" applyFill="1" applyBorder="1" applyAlignment="1" applyProtection="1">
      <protection locked="0"/>
    </xf>
    <xf numFmtId="166" fontId="20" fillId="0" borderId="9" xfId="1" applyNumberFormat="1" applyFont="1" applyFill="1" applyBorder="1" applyAlignment="1" applyProtection="1">
      <protection locked="0"/>
    </xf>
    <xf numFmtId="166" fontId="20" fillId="0" borderId="9" xfId="1" applyNumberFormat="1" applyFont="1" applyBorder="1" applyAlignment="1" applyProtection="1">
      <protection locked="0"/>
    </xf>
    <xf numFmtId="166" fontId="20" fillId="0" borderId="9" xfId="1" applyNumberFormat="1" applyFont="1" applyBorder="1" applyAlignment="1" applyProtection="1">
      <alignment horizontal="right"/>
      <protection locked="0"/>
    </xf>
    <xf numFmtId="166" fontId="20" fillId="5" borderId="8" xfId="0" applyNumberFormat="1" applyFont="1" applyFill="1" applyBorder="1" applyAlignment="1" applyProtection="1">
      <alignment horizontal="right"/>
      <protection locked="0"/>
    </xf>
    <xf numFmtId="166" fontId="20" fillId="5" borderId="8" xfId="1" applyNumberFormat="1" applyFont="1" applyFill="1" applyBorder="1" applyAlignment="1" applyProtection="1">
      <protection locked="0"/>
    </xf>
    <xf numFmtId="166" fontId="20" fillId="5" borderId="8" xfId="3" applyNumberFormat="1" applyFont="1" applyFill="1" applyBorder="1" applyAlignment="1" applyProtection="1">
      <alignment horizontal="right"/>
      <protection locked="0"/>
    </xf>
    <xf numFmtId="166" fontId="20" fillId="5" borderId="8" xfId="1" applyNumberFormat="1" applyFont="1" applyFill="1" applyBorder="1" applyProtection="1">
      <protection locked="0"/>
    </xf>
    <xf numFmtId="166" fontId="20" fillId="5" borderId="8" xfId="1" applyNumberFormat="1" applyFont="1" applyFill="1" applyBorder="1" applyAlignment="1" applyProtection="1">
      <alignment horizontal="right"/>
      <protection locked="0"/>
    </xf>
    <xf numFmtId="166" fontId="20" fillId="5" borderId="8" xfId="1" applyNumberFormat="1" applyFont="1" applyFill="1" applyBorder="1" applyAlignment="1" applyProtection="1">
      <alignment horizontal="right" vertical="top" wrapText="1"/>
      <protection locked="0"/>
    </xf>
    <xf numFmtId="166" fontId="4" fillId="5" borderId="8" xfId="0" applyNumberFormat="1" applyFont="1" applyFill="1" applyBorder="1" applyProtection="1">
      <protection locked="0"/>
    </xf>
    <xf numFmtId="166" fontId="20" fillId="5" borderId="8" xfId="0" applyNumberFormat="1" applyFont="1" applyFill="1" applyBorder="1" applyProtection="1">
      <protection locked="0"/>
    </xf>
    <xf numFmtId="167" fontId="22" fillId="0" borderId="10" xfId="0" applyNumberFormat="1" applyFont="1" applyBorder="1" applyAlignment="1">
      <alignment horizontal="center"/>
    </xf>
    <xf numFmtId="0" fontId="0" fillId="0" borderId="10" xfId="0" applyBorder="1"/>
    <xf numFmtId="0" fontId="29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</cellXfs>
  <cellStyles count="4">
    <cellStyle name="čárky_List1" xfId="1" xr:uid="{00000000-0005-0000-0000-000000000000}"/>
    <cellStyle name="Hypertextový odkaz" xfId="2" builtinId="8"/>
    <cellStyle name="Normální" xfId="0" builtinId="0"/>
    <cellStyle name="normální_List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67</xdr:row>
      <xdr:rowOff>0</xdr:rowOff>
    </xdr:from>
    <xdr:to>
      <xdr:col>1</xdr:col>
      <xdr:colOff>495300</xdr:colOff>
      <xdr:row>67</xdr:row>
      <xdr:rowOff>0</xdr:rowOff>
    </xdr:to>
    <xdr:sp macro="" textlink="">
      <xdr:nvSpPr>
        <xdr:cNvPr id="2393" name="Line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111</xdr:row>
      <xdr:rowOff>0</xdr:rowOff>
    </xdr:from>
    <xdr:to>
      <xdr:col>1</xdr:col>
      <xdr:colOff>495300</xdr:colOff>
      <xdr:row>111</xdr:row>
      <xdr:rowOff>0</xdr:rowOff>
    </xdr:to>
    <xdr:sp macro="" textlink="">
      <xdr:nvSpPr>
        <xdr:cNvPr id="2394" name="Line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111</xdr:row>
      <xdr:rowOff>0</xdr:rowOff>
    </xdr:from>
    <xdr:to>
      <xdr:col>1</xdr:col>
      <xdr:colOff>495300</xdr:colOff>
      <xdr:row>111</xdr:row>
      <xdr:rowOff>0</xdr:rowOff>
    </xdr:to>
    <xdr:sp macro="" textlink="">
      <xdr:nvSpPr>
        <xdr:cNvPr id="2395" name="Line 18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70</xdr:row>
      <xdr:rowOff>0</xdr:rowOff>
    </xdr:from>
    <xdr:to>
      <xdr:col>1</xdr:col>
      <xdr:colOff>495300</xdr:colOff>
      <xdr:row>70</xdr:row>
      <xdr:rowOff>0</xdr:rowOff>
    </xdr:to>
    <xdr:sp macro="" textlink="">
      <xdr:nvSpPr>
        <xdr:cNvPr id="2396" name="Line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70</xdr:row>
      <xdr:rowOff>0</xdr:rowOff>
    </xdr:from>
    <xdr:to>
      <xdr:col>1</xdr:col>
      <xdr:colOff>495300</xdr:colOff>
      <xdr:row>70</xdr:row>
      <xdr:rowOff>0</xdr:rowOff>
    </xdr:to>
    <xdr:sp macro="" textlink="">
      <xdr:nvSpPr>
        <xdr:cNvPr id="2397" name="Line 2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2"/>
  <sheetViews>
    <sheetView showGridLines="0" tabSelected="1" zoomScale="85" zoomScaleNormal="85" zoomScaleSheetLayoutView="100" workbookViewId="0">
      <pane ySplit="4" topLeftCell="A149" activePane="bottomLeft" state="frozen"/>
      <selection pane="bottomLeft" activeCell="J151" sqref="J151"/>
    </sheetView>
  </sheetViews>
  <sheetFormatPr defaultColWidth="8.921875" defaultRowHeight="15.5"/>
  <cols>
    <col min="1" max="1" width="7.84375" style="14" customWidth="1"/>
    <col min="2" max="2" width="47.53515625" customWidth="1"/>
    <col min="3" max="3" width="7" customWidth="1"/>
    <col min="4" max="4" width="8.53515625" style="8" customWidth="1"/>
    <col min="5" max="5" width="10.15234375" style="11" customWidth="1"/>
    <col min="6" max="6" width="18.3828125" customWidth="1"/>
  </cols>
  <sheetData>
    <row r="1" spans="1:6" ht="37.5">
      <c r="A1" s="12"/>
      <c r="B1" s="29" t="s">
        <v>59</v>
      </c>
      <c r="C1" s="22" t="s">
        <v>10</v>
      </c>
      <c r="D1" s="6"/>
      <c r="E1" s="9"/>
      <c r="F1" s="1"/>
    </row>
    <row r="2" spans="1:6" ht="39.9" customHeight="1">
      <c r="A2" s="13"/>
      <c r="B2" s="148" t="s">
        <v>57</v>
      </c>
      <c r="C2" s="149"/>
      <c r="D2" s="149"/>
      <c r="E2" s="149"/>
      <c r="F2" s="28"/>
    </row>
    <row r="3" spans="1:6" ht="30.75" customHeight="1" thickBot="1">
      <c r="A3" s="13"/>
      <c r="B3" s="24" t="s">
        <v>58</v>
      </c>
      <c r="C3" s="146" t="s">
        <v>38</v>
      </c>
      <c r="D3" s="147"/>
      <c r="E3" s="147"/>
      <c r="F3" s="26">
        <v>45171</v>
      </c>
    </row>
    <row r="4" spans="1:6" ht="46.5" thickBot="1">
      <c r="A4" s="3" t="s">
        <v>3</v>
      </c>
      <c r="B4" s="2" t="s">
        <v>6</v>
      </c>
      <c r="C4" s="4" t="s">
        <v>7</v>
      </c>
      <c r="D4" s="7" t="s">
        <v>2</v>
      </c>
      <c r="E4" s="10" t="s">
        <v>1</v>
      </c>
      <c r="F4" s="5" t="s">
        <v>0</v>
      </c>
    </row>
    <row r="5" spans="1:6" ht="23">
      <c r="A5" s="30"/>
      <c r="B5" s="31" t="s">
        <v>5</v>
      </c>
      <c r="C5" s="30"/>
      <c r="D5" s="32"/>
      <c r="E5" s="33"/>
      <c r="F5" s="34"/>
    </row>
    <row r="6" spans="1:6" ht="19.5" customHeight="1">
      <c r="A6" s="35">
        <v>443</v>
      </c>
      <c r="B6" s="21" t="str">
        <f>B16</f>
        <v>Spínací zařízení</v>
      </c>
      <c r="C6" s="35"/>
      <c r="D6" s="36"/>
      <c r="E6" s="37"/>
      <c r="F6" s="38">
        <f>F41</f>
        <v>0</v>
      </c>
    </row>
    <row r="7" spans="1:6" ht="18" customHeight="1">
      <c r="A7" s="35">
        <v>444</v>
      </c>
      <c r="B7" s="21" t="str">
        <f>B43</f>
        <v>Rozvody elektrické energie</v>
      </c>
      <c r="C7" s="35"/>
      <c r="D7" s="36"/>
      <c r="E7" s="37"/>
      <c r="F7" s="38">
        <f>F68</f>
        <v>0</v>
      </c>
    </row>
    <row r="8" spans="1:6" ht="18" customHeight="1">
      <c r="A8" s="35">
        <v>444</v>
      </c>
      <c r="B8" s="21" t="str">
        <f>B70</f>
        <v>Montáž rozvodů elektrické energie</v>
      </c>
      <c r="C8" s="35"/>
      <c r="D8" s="36"/>
      <c r="E8" s="37"/>
      <c r="F8" s="38">
        <f>F93</f>
        <v>0</v>
      </c>
    </row>
    <row r="9" spans="1:6" ht="18" customHeight="1">
      <c r="A9" s="35">
        <v>445</v>
      </c>
      <c r="B9" s="21" t="str">
        <f>B95</f>
        <v>Osvětlení</v>
      </c>
      <c r="C9" s="35"/>
      <c r="D9" s="36"/>
      <c r="E9" s="37"/>
      <c r="F9" s="38">
        <f>F109</f>
        <v>0</v>
      </c>
    </row>
    <row r="10" spans="1:6" ht="18" customHeight="1">
      <c r="A10" s="35">
        <v>445</v>
      </c>
      <c r="B10" s="21" t="str">
        <f>B111</f>
        <v>Montáž osvětlení</v>
      </c>
      <c r="C10" s="35"/>
      <c r="D10" s="36"/>
      <c r="E10" s="37"/>
      <c r="F10" s="38">
        <f>F120</f>
        <v>0</v>
      </c>
    </row>
    <row r="11" spans="1:6" ht="18" customHeight="1">
      <c r="A11" s="35">
        <v>446</v>
      </c>
      <c r="B11" s="21" t="str">
        <f>B122</f>
        <v>Bleskosvody - vč. uzemnění</v>
      </c>
      <c r="C11" s="35"/>
      <c r="D11" s="36"/>
      <c r="E11" s="37"/>
      <c r="F11" s="38">
        <f>F133</f>
        <v>0</v>
      </c>
    </row>
    <row r="12" spans="1:6" ht="18" customHeight="1">
      <c r="A12" s="35">
        <v>446</v>
      </c>
      <c r="B12" s="21" t="str">
        <f>B135</f>
        <v>Montáž bleskosvodu</v>
      </c>
      <c r="C12" s="35"/>
      <c r="D12" s="36"/>
      <c r="E12" s="37"/>
      <c r="F12" s="38">
        <f>F143</f>
        <v>0</v>
      </c>
    </row>
    <row r="13" spans="1:6" ht="18" customHeight="1" thickBot="1">
      <c r="A13" s="39">
        <v>546</v>
      </c>
      <c r="B13" s="27" t="str">
        <f>B145</f>
        <v>Silnoproudé zařízení-výkopové práce</v>
      </c>
      <c r="C13" s="39"/>
      <c r="D13" s="40"/>
      <c r="E13" s="41"/>
      <c r="F13" s="42">
        <f>F150</f>
        <v>0</v>
      </c>
    </row>
    <row r="14" spans="1:6" ht="23.25" customHeight="1" thickBot="1">
      <c r="A14" s="43"/>
      <c r="B14" s="44" t="s">
        <v>4</v>
      </c>
      <c r="C14" s="43"/>
      <c r="D14" s="45"/>
      <c r="E14" s="46"/>
      <c r="F14" s="47">
        <f>SUM(F6:F13)</f>
        <v>0</v>
      </c>
    </row>
    <row r="15" spans="1:6" ht="18" thickBot="1">
      <c r="A15" s="48"/>
      <c r="B15" s="49"/>
      <c r="C15" s="50"/>
      <c r="D15" s="51"/>
      <c r="E15" s="52"/>
      <c r="F15" s="53"/>
    </row>
    <row r="16" spans="1:6" ht="16" thickBot="1">
      <c r="A16" s="54">
        <v>443</v>
      </c>
      <c r="B16" s="55" t="s">
        <v>40</v>
      </c>
      <c r="C16" s="56"/>
      <c r="D16" s="57"/>
      <c r="E16" s="58"/>
      <c r="F16" s="59"/>
    </row>
    <row r="17" spans="1:6" ht="18" customHeight="1" thickBot="1">
      <c r="A17" s="54"/>
      <c r="B17" s="60" t="s">
        <v>72</v>
      </c>
      <c r="C17" s="56"/>
      <c r="D17" s="57"/>
      <c r="E17" s="58"/>
      <c r="F17" s="59"/>
    </row>
    <row r="18" spans="1:6" ht="16" thickBot="1">
      <c r="A18" s="61">
        <v>443.00009999999997</v>
      </c>
      <c r="B18" s="62" t="s">
        <v>124</v>
      </c>
      <c r="C18" s="63" t="s">
        <v>11</v>
      </c>
      <c r="D18" s="64">
        <v>1</v>
      </c>
      <c r="E18" s="138">
        <v>0</v>
      </c>
      <c r="F18" s="65">
        <f t="shared" ref="F18" si="0">D18*E18</f>
        <v>0</v>
      </c>
    </row>
    <row r="19" spans="1:6" ht="16" thickBot="1">
      <c r="A19" s="61">
        <v>443.00020000000001</v>
      </c>
      <c r="B19" s="62" t="s">
        <v>31</v>
      </c>
      <c r="C19" s="63" t="s">
        <v>11</v>
      </c>
      <c r="D19" s="64">
        <v>1</v>
      </c>
      <c r="E19" s="138">
        <v>0</v>
      </c>
      <c r="F19" s="65">
        <f>D19*E19</f>
        <v>0</v>
      </c>
    </row>
    <row r="20" spans="1:6" ht="16" thickBot="1">
      <c r="A20" s="61">
        <v>443.00029999999998</v>
      </c>
      <c r="B20" s="62" t="s">
        <v>125</v>
      </c>
      <c r="C20" s="63" t="s">
        <v>11</v>
      </c>
      <c r="D20" s="64">
        <v>1</v>
      </c>
      <c r="E20" s="138">
        <v>0</v>
      </c>
      <c r="F20" s="65">
        <f>D20*E20</f>
        <v>0</v>
      </c>
    </row>
    <row r="21" spans="1:6" ht="31.5" thickBot="1">
      <c r="A21" s="61"/>
      <c r="B21" s="60" t="s">
        <v>130</v>
      </c>
      <c r="C21" s="66"/>
      <c r="D21" s="67"/>
      <c r="E21" s="133"/>
      <c r="F21" s="68"/>
    </row>
    <row r="22" spans="1:6" ht="16" thickBot="1">
      <c r="A22" s="61">
        <v>443.00060000000002</v>
      </c>
      <c r="B22" s="69" t="s">
        <v>98</v>
      </c>
      <c r="C22" s="63" t="s">
        <v>11</v>
      </c>
      <c r="D22" s="64">
        <v>3</v>
      </c>
      <c r="E22" s="138">
        <v>0</v>
      </c>
      <c r="F22" s="65">
        <f>D22*E22</f>
        <v>0</v>
      </c>
    </row>
    <row r="23" spans="1:6" ht="16" thickBot="1">
      <c r="A23" s="61">
        <v>443.00069999999999</v>
      </c>
      <c r="B23" s="69" t="s">
        <v>129</v>
      </c>
      <c r="C23" s="63" t="s">
        <v>11</v>
      </c>
      <c r="D23" s="64">
        <v>1</v>
      </c>
      <c r="E23" s="138">
        <v>0</v>
      </c>
      <c r="F23" s="65">
        <f>D23*E23</f>
        <v>0</v>
      </c>
    </row>
    <row r="24" spans="1:6" ht="16" thickBot="1">
      <c r="A24" s="61">
        <v>443.00080000000003</v>
      </c>
      <c r="B24" s="62" t="s">
        <v>31</v>
      </c>
      <c r="C24" s="63" t="s">
        <v>11</v>
      </c>
      <c r="D24" s="64">
        <v>1</v>
      </c>
      <c r="E24" s="138">
        <v>0</v>
      </c>
      <c r="F24" s="65">
        <f>D24*E24</f>
        <v>0</v>
      </c>
    </row>
    <row r="25" spans="1:6" ht="16" thickBot="1">
      <c r="A25" s="61">
        <v>443.0009</v>
      </c>
      <c r="B25" s="62" t="s">
        <v>32</v>
      </c>
      <c r="C25" s="63" t="s">
        <v>11</v>
      </c>
      <c r="D25" s="64">
        <v>1</v>
      </c>
      <c r="E25" s="138">
        <v>0</v>
      </c>
      <c r="F25" s="65">
        <f>D25*E25</f>
        <v>0</v>
      </c>
    </row>
    <row r="26" spans="1:6" ht="16" thickBot="1">
      <c r="A26" s="54"/>
      <c r="B26" s="60" t="s">
        <v>60</v>
      </c>
      <c r="C26" s="56"/>
      <c r="D26" s="57"/>
      <c r="E26" s="15"/>
      <c r="F26" s="70"/>
    </row>
    <row r="27" spans="1:6" ht="16" thickBot="1">
      <c r="A27" s="61">
        <v>443.0009</v>
      </c>
      <c r="B27" s="62" t="s">
        <v>78</v>
      </c>
      <c r="C27" s="63" t="s">
        <v>11</v>
      </c>
      <c r="D27" s="64">
        <v>1</v>
      </c>
      <c r="E27" s="138">
        <v>0</v>
      </c>
      <c r="F27" s="65">
        <f t="shared" ref="F27:F31" si="1">D27*E27</f>
        <v>0</v>
      </c>
    </row>
    <row r="28" spans="1:6" ht="16" thickBot="1">
      <c r="A28" s="61">
        <v>443.00099999999998</v>
      </c>
      <c r="B28" s="62" t="s">
        <v>126</v>
      </c>
      <c r="C28" s="63" t="s">
        <v>11</v>
      </c>
      <c r="D28" s="64">
        <v>1</v>
      </c>
      <c r="E28" s="138">
        <v>0</v>
      </c>
      <c r="F28" s="65">
        <f t="shared" si="1"/>
        <v>0</v>
      </c>
    </row>
    <row r="29" spans="1:6" ht="16" thickBot="1">
      <c r="A29" s="61">
        <v>443.00110000000001</v>
      </c>
      <c r="B29" s="62" t="s">
        <v>123</v>
      </c>
      <c r="C29" s="63" t="s">
        <v>11</v>
      </c>
      <c r="D29" s="64">
        <v>1</v>
      </c>
      <c r="E29" s="138">
        <v>0</v>
      </c>
      <c r="F29" s="65">
        <f t="shared" si="1"/>
        <v>0</v>
      </c>
    </row>
    <row r="30" spans="1:6" ht="16" thickBot="1">
      <c r="A30" s="61">
        <v>443.00119999999998</v>
      </c>
      <c r="B30" s="62" t="s">
        <v>30</v>
      </c>
      <c r="C30" s="63" t="s">
        <v>11</v>
      </c>
      <c r="D30" s="64">
        <v>10</v>
      </c>
      <c r="E30" s="138">
        <v>0</v>
      </c>
      <c r="F30" s="65">
        <f t="shared" si="1"/>
        <v>0</v>
      </c>
    </row>
    <row r="31" spans="1:6" ht="16" thickBot="1">
      <c r="A31" s="61">
        <v>443.00130000000001</v>
      </c>
      <c r="B31" s="62" t="s">
        <v>79</v>
      </c>
      <c r="C31" s="63" t="s">
        <v>11</v>
      </c>
      <c r="D31" s="64">
        <v>1</v>
      </c>
      <c r="E31" s="138">
        <v>0</v>
      </c>
      <c r="F31" s="65">
        <f t="shared" si="1"/>
        <v>0</v>
      </c>
    </row>
    <row r="32" spans="1:6" ht="16" thickBot="1">
      <c r="A32" s="61">
        <v>443.00139999999999</v>
      </c>
      <c r="B32" s="62" t="s">
        <v>80</v>
      </c>
      <c r="C32" s="63" t="s">
        <v>11</v>
      </c>
      <c r="D32" s="64">
        <v>11</v>
      </c>
      <c r="E32" s="138">
        <v>0</v>
      </c>
      <c r="F32" s="65">
        <f t="shared" ref="F32" si="2">D32*E32</f>
        <v>0</v>
      </c>
    </row>
    <row r="33" spans="1:6" ht="16" thickBot="1">
      <c r="A33" s="61">
        <v>443.00150000000002</v>
      </c>
      <c r="B33" s="69" t="s">
        <v>81</v>
      </c>
      <c r="C33" s="63" t="s">
        <v>11</v>
      </c>
      <c r="D33" s="64">
        <v>2</v>
      </c>
      <c r="E33" s="138">
        <v>0</v>
      </c>
      <c r="F33" s="65">
        <f>D33*E33</f>
        <v>0</v>
      </c>
    </row>
    <row r="34" spans="1:6" ht="16" thickBot="1">
      <c r="A34" s="61">
        <v>443.0016</v>
      </c>
      <c r="B34" s="69" t="s">
        <v>82</v>
      </c>
      <c r="C34" s="63" t="s">
        <v>11</v>
      </c>
      <c r="D34" s="64">
        <v>1</v>
      </c>
      <c r="E34" s="138">
        <v>0</v>
      </c>
      <c r="F34" s="65">
        <f>D34*E34</f>
        <v>0</v>
      </c>
    </row>
    <row r="35" spans="1:6" ht="16" thickBot="1">
      <c r="A35" s="61">
        <v>443.00170000000003</v>
      </c>
      <c r="B35" s="62" t="s">
        <v>31</v>
      </c>
      <c r="C35" s="63" t="s">
        <v>11</v>
      </c>
      <c r="D35" s="64">
        <v>1</v>
      </c>
      <c r="E35" s="138">
        <v>0</v>
      </c>
      <c r="F35" s="65">
        <f>D35*E35</f>
        <v>0</v>
      </c>
    </row>
    <row r="36" spans="1:6" ht="16" thickBot="1">
      <c r="A36" s="61">
        <v>443.0018</v>
      </c>
      <c r="B36" s="62" t="s">
        <v>32</v>
      </c>
      <c r="C36" s="63" t="s">
        <v>11</v>
      </c>
      <c r="D36" s="64">
        <v>1</v>
      </c>
      <c r="E36" s="138">
        <v>0</v>
      </c>
      <c r="F36" s="65">
        <f>D36*E36</f>
        <v>0</v>
      </c>
    </row>
    <row r="37" spans="1:6" ht="16" thickBot="1">
      <c r="A37" s="61"/>
      <c r="B37" s="60" t="s">
        <v>61</v>
      </c>
      <c r="C37" s="56"/>
      <c r="D37" s="57"/>
      <c r="E37" s="15"/>
      <c r="F37" s="70"/>
    </row>
    <row r="38" spans="1:6" ht="16" thickBot="1">
      <c r="A38" s="61">
        <v>443.00189999999998</v>
      </c>
      <c r="B38" s="69" t="s">
        <v>62</v>
      </c>
      <c r="C38" s="63" t="s">
        <v>52</v>
      </c>
      <c r="D38" s="64">
        <v>1</v>
      </c>
      <c r="E38" s="138">
        <v>0</v>
      </c>
      <c r="F38" s="65">
        <f>D38*E38</f>
        <v>0</v>
      </c>
    </row>
    <row r="39" spans="1:6" ht="16" thickBot="1">
      <c r="A39" s="61">
        <v>443.00200000000001</v>
      </c>
      <c r="B39" s="62" t="s">
        <v>31</v>
      </c>
      <c r="C39" s="63" t="s">
        <v>52</v>
      </c>
      <c r="D39" s="64">
        <v>1</v>
      </c>
      <c r="E39" s="138">
        <v>0</v>
      </c>
      <c r="F39" s="65">
        <f>D39*E39</f>
        <v>0</v>
      </c>
    </row>
    <row r="40" spans="1:6" ht="31.5" thickBot="1">
      <c r="A40" s="61">
        <v>443.00209999999998</v>
      </c>
      <c r="B40" s="62" t="s">
        <v>63</v>
      </c>
      <c r="C40" s="63" t="s">
        <v>52</v>
      </c>
      <c r="D40" s="64">
        <v>1</v>
      </c>
      <c r="E40" s="138">
        <v>0</v>
      </c>
      <c r="F40" s="65">
        <f>D40*E40</f>
        <v>0</v>
      </c>
    </row>
    <row r="41" spans="1:6" ht="18" thickBot="1">
      <c r="A41" s="71"/>
      <c r="B41" s="72" t="s">
        <v>9</v>
      </c>
      <c r="C41" s="73"/>
      <c r="D41" s="74"/>
      <c r="E41" s="18"/>
      <c r="F41" s="75">
        <f>SUM(F18:F40)</f>
        <v>0</v>
      </c>
    </row>
    <row r="42" spans="1:6" ht="18" thickBot="1">
      <c r="A42" s="48"/>
      <c r="B42" s="49"/>
      <c r="C42" s="50"/>
      <c r="D42" s="51"/>
      <c r="E42" s="25"/>
      <c r="F42" s="76"/>
    </row>
    <row r="43" spans="1:6" ht="16" thickBot="1">
      <c r="A43" s="77">
        <v>444</v>
      </c>
      <c r="B43" s="55" t="s">
        <v>43</v>
      </c>
      <c r="C43" s="56"/>
      <c r="D43" s="57"/>
      <c r="E43" s="15"/>
      <c r="F43" s="70"/>
    </row>
    <row r="44" spans="1:6" ht="47" thickBot="1">
      <c r="A44" s="77">
        <v>444.00009999999997</v>
      </c>
      <c r="B44" s="78" t="s">
        <v>74</v>
      </c>
      <c r="C44" s="79" t="s">
        <v>11</v>
      </c>
      <c r="D44" s="80">
        <v>21</v>
      </c>
      <c r="E44" s="139">
        <v>0</v>
      </c>
      <c r="F44" s="81">
        <f t="shared" ref="F44" si="3">D44*E44</f>
        <v>0</v>
      </c>
    </row>
    <row r="45" spans="1:6" ht="31.5" customHeight="1" thickBot="1">
      <c r="A45" s="77">
        <v>444.00020000000001</v>
      </c>
      <c r="B45" s="78" t="s">
        <v>106</v>
      </c>
      <c r="C45" s="79" t="s">
        <v>11</v>
      </c>
      <c r="D45" s="80">
        <v>6</v>
      </c>
      <c r="E45" s="139">
        <v>0</v>
      </c>
      <c r="F45" s="81">
        <f t="shared" ref="F45" si="4">D45*E45</f>
        <v>0</v>
      </c>
    </row>
    <row r="46" spans="1:6" ht="47.5" thickBot="1">
      <c r="A46" s="77">
        <v>444.00029999999998</v>
      </c>
      <c r="B46" s="78" t="s">
        <v>75</v>
      </c>
      <c r="C46" s="79" t="s">
        <v>11</v>
      </c>
      <c r="D46" s="82">
        <v>9</v>
      </c>
      <c r="E46" s="140">
        <v>0</v>
      </c>
      <c r="F46" s="81">
        <f t="shared" ref="F46:F49" si="5">D46*E46</f>
        <v>0</v>
      </c>
    </row>
    <row r="47" spans="1:6" ht="47.5" thickBot="1">
      <c r="A47" s="77">
        <v>444.00040000000001</v>
      </c>
      <c r="B47" s="78" t="s">
        <v>73</v>
      </c>
      <c r="C47" s="79" t="s">
        <v>11</v>
      </c>
      <c r="D47" s="82">
        <v>5</v>
      </c>
      <c r="E47" s="140">
        <v>0</v>
      </c>
      <c r="F47" s="81">
        <f t="shared" si="5"/>
        <v>0</v>
      </c>
    </row>
    <row r="48" spans="1:6" ht="16" thickBot="1">
      <c r="A48" s="77">
        <v>444.00049999999999</v>
      </c>
      <c r="B48" s="78" t="s">
        <v>88</v>
      </c>
      <c r="C48" s="79" t="s">
        <v>11</v>
      </c>
      <c r="D48" s="80">
        <v>3</v>
      </c>
      <c r="E48" s="139">
        <v>0</v>
      </c>
      <c r="F48" s="81">
        <f t="shared" si="5"/>
        <v>0</v>
      </c>
    </row>
    <row r="49" spans="1:6" ht="31.5" thickBot="1">
      <c r="A49" s="77">
        <v>444.00060000000002</v>
      </c>
      <c r="B49" s="78" t="s">
        <v>84</v>
      </c>
      <c r="C49" s="79" t="s">
        <v>12</v>
      </c>
      <c r="D49" s="82">
        <v>50</v>
      </c>
      <c r="E49" s="140">
        <v>0</v>
      </c>
      <c r="F49" s="81">
        <f t="shared" si="5"/>
        <v>0</v>
      </c>
    </row>
    <row r="50" spans="1:6" ht="31.5" thickBot="1">
      <c r="A50" s="77">
        <v>444.00069999999999</v>
      </c>
      <c r="B50" s="78" t="s">
        <v>85</v>
      </c>
      <c r="C50" s="79" t="s">
        <v>12</v>
      </c>
      <c r="D50" s="82">
        <v>120</v>
      </c>
      <c r="E50" s="140">
        <v>0</v>
      </c>
      <c r="F50" s="81">
        <f t="shared" ref="F50:F51" si="6">D50*E50</f>
        <v>0</v>
      </c>
    </row>
    <row r="51" spans="1:6" ht="16" thickBot="1">
      <c r="A51" s="77">
        <v>444.00080000000003</v>
      </c>
      <c r="B51" s="78" t="s">
        <v>131</v>
      </c>
      <c r="C51" s="79" t="s">
        <v>11</v>
      </c>
      <c r="D51" s="82">
        <v>1</v>
      </c>
      <c r="E51" s="140">
        <v>0</v>
      </c>
      <c r="F51" s="81">
        <f t="shared" si="6"/>
        <v>0</v>
      </c>
    </row>
    <row r="52" spans="1:6" ht="16.5" thickBot="1">
      <c r="A52" s="77">
        <v>444.0009</v>
      </c>
      <c r="B52" s="78" t="s">
        <v>83</v>
      </c>
      <c r="C52" s="79" t="s">
        <v>12</v>
      </c>
      <c r="D52" s="82">
        <v>520</v>
      </c>
      <c r="E52" s="140">
        <v>0</v>
      </c>
      <c r="F52" s="81">
        <f t="shared" ref="F52" si="7">D52*E52</f>
        <v>0</v>
      </c>
    </row>
    <row r="53" spans="1:6" ht="16" thickBot="1">
      <c r="A53" s="77">
        <v>444.00099999999998</v>
      </c>
      <c r="B53" s="78" t="s">
        <v>89</v>
      </c>
      <c r="C53" s="79" t="s">
        <v>12</v>
      </c>
      <c r="D53" s="82">
        <v>380</v>
      </c>
      <c r="E53" s="140">
        <v>0</v>
      </c>
      <c r="F53" s="81">
        <f t="shared" ref="F53:F56" si="8">D53*E53</f>
        <v>0</v>
      </c>
    </row>
    <row r="54" spans="1:6" ht="16" thickBot="1">
      <c r="A54" s="77">
        <v>444.00110000000001</v>
      </c>
      <c r="B54" s="78" t="s">
        <v>90</v>
      </c>
      <c r="C54" s="79" t="s">
        <v>12</v>
      </c>
      <c r="D54" s="83">
        <v>10</v>
      </c>
      <c r="E54" s="141">
        <v>0</v>
      </c>
      <c r="F54" s="81">
        <f t="shared" si="8"/>
        <v>0</v>
      </c>
    </row>
    <row r="55" spans="1:6" ht="16" thickBot="1">
      <c r="A55" s="77">
        <v>444.00119999999998</v>
      </c>
      <c r="B55" s="78" t="s">
        <v>91</v>
      </c>
      <c r="C55" s="79" t="s">
        <v>11</v>
      </c>
      <c r="D55" s="83">
        <v>8</v>
      </c>
      <c r="E55" s="141">
        <v>0</v>
      </c>
      <c r="F55" s="81">
        <f t="shared" si="8"/>
        <v>0</v>
      </c>
    </row>
    <row r="56" spans="1:6" ht="16" thickBot="1">
      <c r="A56" s="77">
        <v>444.00130000000001</v>
      </c>
      <c r="B56" s="78" t="s">
        <v>92</v>
      </c>
      <c r="C56" s="79" t="s">
        <v>11</v>
      </c>
      <c r="D56" s="83">
        <v>5</v>
      </c>
      <c r="E56" s="141">
        <v>0</v>
      </c>
      <c r="F56" s="81">
        <f t="shared" si="8"/>
        <v>0</v>
      </c>
    </row>
    <row r="57" spans="1:6" ht="16" thickBot="1">
      <c r="A57" s="77">
        <v>444.00139999999999</v>
      </c>
      <c r="B57" s="78" t="s">
        <v>47</v>
      </c>
      <c r="C57" s="79" t="s">
        <v>12</v>
      </c>
      <c r="D57" s="83">
        <v>20</v>
      </c>
      <c r="E57" s="139">
        <v>0</v>
      </c>
      <c r="F57" s="81">
        <f>D57*E57</f>
        <v>0</v>
      </c>
    </row>
    <row r="58" spans="1:6" ht="16" thickBot="1">
      <c r="A58" s="77">
        <v>444.00150000000002</v>
      </c>
      <c r="B58" s="78" t="s">
        <v>13</v>
      </c>
      <c r="C58" s="79" t="s">
        <v>12</v>
      </c>
      <c r="D58" s="83">
        <v>700</v>
      </c>
      <c r="E58" s="139">
        <v>0</v>
      </c>
      <c r="F58" s="81">
        <f t="shared" ref="F58:F61" si="9">D58*E58</f>
        <v>0</v>
      </c>
    </row>
    <row r="59" spans="1:6" ht="16" thickBot="1">
      <c r="A59" s="77">
        <v>444.0016</v>
      </c>
      <c r="B59" s="78" t="s">
        <v>122</v>
      </c>
      <c r="C59" s="79" t="s">
        <v>12</v>
      </c>
      <c r="D59" s="83">
        <v>105</v>
      </c>
      <c r="E59" s="139">
        <v>0</v>
      </c>
      <c r="F59" s="81">
        <f t="shared" ref="F59" si="10">D59*E59</f>
        <v>0</v>
      </c>
    </row>
    <row r="60" spans="1:6" ht="16" thickBot="1">
      <c r="A60" s="77">
        <v>444.00170000000003</v>
      </c>
      <c r="B60" s="78" t="s">
        <v>48</v>
      </c>
      <c r="C60" s="79" t="s">
        <v>12</v>
      </c>
      <c r="D60" s="83">
        <v>45</v>
      </c>
      <c r="E60" s="139">
        <v>0</v>
      </c>
      <c r="F60" s="81">
        <f>D60*E60</f>
        <v>0</v>
      </c>
    </row>
    <row r="61" spans="1:6" ht="16" thickBot="1">
      <c r="A61" s="77">
        <v>444.0018</v>
      </c>
      <c r="B61" s="78" t="s">
        <v>14</v>
      </c>
      <c r="C61" s="79" t="s">
        <v>12</v>
      </c>
      <c r="D61" s="83">
        <v>15</v>
      </c>
      <c r="E61" s="139">
        <v>0</v>
      </c>
      <c r="F61" s="81">
        <f t="shared" si="9"/>
        <v>0</v>
      </c>
    </row>
    <row r="62" spans="1:6" ht="16" thickBot="1">
      <c r="A62" s="77">
        <v>444.00189999999998</v>
      </c>
      <c r="B62" s="78" t="s">
        <v>49</v>
      </c>
      <c r="C62" s="79" t="s">
        <v>12</v>
      </c>
      <c r="D62" s="83">
        <v>40</v>
      </c>
      <c r="E62" s="139">
        <v>0</v>
      </c>
      <c r="F62" s="81">
        <f>D62*E62</f>
        <v>0</v>
      </c>
    </row>
    <row r="63" spans="1:6" ht="16" thickBot="1">
      <c r="A63" s="77">
        <v>444.00200000000001</v>
      </c>
      <c r="B63" s="78" t="s">
        <v>86</v>
      </c>
      <c r="C63" s="79" t="s">
        <v>12</v>
      </c>
      <c r="D63" s="83">
        <v>35</v>
      </c>
      <c r="E63" s="139">
        <v>0</v>
      </c>
      <c r="F63" s="81">
        <f>D63*E63</f>
        <v>0</v>
      </c>
    </row>
    <row r="64" spans="1:6" ht="16" thickBot="1">
      <c r="A64" s="77">
        <v>444.00209999999998</v>
      </c>
      <c r="B64" s="78" t="s">
        <v>87</v>
      </c>
      <c r="C64" s="79" t="s">
        <v>12</v>
      </c>
      <c r="D64" s="83">
        <v>100</v>
      </c>
      <c r="E64" s="139">
        <v>0</v>
      </c>
      <c r="F64" s="81">
        <f>D64*E64</f>
        <v>0</v>
      </c>
    </row>
    <row r="65" spans="1:6" s="23" customFormat="1" ht="16" thickBot="1">
      <c r="A65" s="77">
        <v>444.00220000000002</v>
      </c>
      <c r="B65" s="78" t="s">
        <v>104</v>
      </c>
      <c r="C65" s="79" t="s">
        <v>93</v>
      </c>
      <c r="D65" s="83">
        <v>3</v>
      </c>
      <c r="E65" s="139">
        <v>0</v>
      </c>
      <c r="F65" s="81">
        <f>D65*E65</f>
        <v>0</v>
      </c>
    </row>
    <row r="66" spans="1:6" s="23" customFormat="1" ht="16" thickBot="1">
      <c r="A66" s="84"/>
      <c r="B66" s="85" t="s">
        <v>8</v>
      </c>
      <c r="C66" s="86"/>
      <c r="D66" s="87"/>
      <c r="E66" s="135"/>
      <c r="F66" s="88">
        <f>SUM(F43:F65)</f>
        <v>0</v>
      </c>
    </row>
    <row r="67" spans="1:6" s="23" customFormat="1" ht="16" thickBot="1">
      <c r="A67" s="84">
        <v>444.00229999999999</v>
      </c>
      <c r="B67" s="78" t="s">
        <v>15</v>
      </c>
      <c r="C67" s="79"/>
      <c r="D67" s="83"/>
      <c r="E67" s="134"/>
      <c r="F67" s="81">
        <f>F66*0.03</f>
        <v>0</v>
      </c>
    </row>
    <row r="68" spans="1:6" ht="18" thickBot="1">
      <c r="A68" s="77"/>
      <c r="B68" s="89" t="s">
        <v>8</v>
      </c>
      <c r="C68" s="56"/>
      <c r="D68" s="57"/>
      <c r="E68" s="16"/>
      <c r="F68" s="90">
        <f>SUM(F66:F67)</f>
        <v>0</v>
      </c>
    </row>
    <row r="69" spans="1:6" ht="15.75" customHeight="1" thickBot="1">
      <c r="A69" s="91"/>
      <c r="B69" s="92"/>
      <c r="C69" s="93"/>
      <c r="D69" s="94"/>
      <c r="E69" s="17"/>
      <c r="F69" s="95"/>
    </row>
    <row r="70" spans="1:6" ht="15.75" customHeight="1" thickBot="1">
      <c r="A70" s="77">
        <v>444</v>
      </c>
      <c r="B70" s="55" t="s">
        <v>44</v>
      </c>
      <c r="C70" s="56"/>
      <c r="D70" s="57"/>
      <c r="E70" s="15"/>
      <c r="F70" s="70"/>
    </row>
    <row r="71" spans="1:6" ht="15.75" customHeight="1" thickBot="1">
      <c r="A71" s="84">
        <v>444.00240000000002</v>
      </c>
      <c r="B71" s="78" t="s">
        <v>16</v>
      </c>
      <c r="C71" s="79" t="s">
        <v>11</v>
      </c>
      <c r="D71" s="83">
        <v>36</v>
      </c>
      <c r="E71" s="142">
        <v>0</v>
      </c>
      <c r="F71" s="81">
        <f t="shared" ref="F71" si="11">D71*E71</f>
        <v>0</v>
      </c>
    </row>
    <row r="72" spans="1:6" ht="15.75" customHeight="1" thickBot="1">
      <c r="A72" s="84">
        <v>444.0025</v>
      </c>
      <c r="B72" s="78" t="s">
        <v>105</v>
      </c>
      <c r="C72" s="79" t="s">
        <v>11</v>
      </c>
      <c r="D72" s="83">
        <v>12</v>
      </c>
      <c r="E72" s="142">
        <v>0</v>
      </c>
      <c r="F72" s="81">
        <f t="shared" ref="F72:F73" si="12">D72*E72</f>
        <v>0</v>
      </c>
    </row>
    <row r="73" spans="1:6" ht="15.75" customHeight="1" thickBot="1">
      <c r="A73" s="84">
        <v>444.00259999999997</v>
      </c>
      <c r="B73" s="78" t="s">
        <v>17</v>
      </c>
      <c r="C73" s="79" t="s">
        <v>12</v>
      </c>
      <c r="D73" s="83">
        <v>170</v>
      </c>
      <c r="E73" s="142">
        <v>0</v>
      </c>
      <c r="F73" s="81">
        <f t="shared" si="12"/>
        <v>0</v>
      </c>
    </row>
    <row r="74" spans="1:6" ht="15.75" customHeight="1" thickBot="1">
      <c r="A74" s="84">
        <v>444.0027</v>
      </c>
      <c r="B74" s="78" t="s">
        <v>107</v>
      </c>
      <c r="C74" s="79" t="s">
        <v>12</v>
      </c>
      <c r="D74" s="83">
        <v>520</v>
      </c>
      <c r="E74" s="142">
        <v>0</v>
      </c>
      <c r="F74" s="81">
        <f t="shared" ref="F74" si="13">D74*E74</f>
        <v>0</v>
      </c>
    </row>
    <row r="75" spans="1:6" ht="15.75" customHeight="1" thickBot="1">
      <c r="A75" s="84">
        <v>444.00279999999998</v>
      </c>
      <c r="B75" s="78" t="s">
        <v>18</v>
      </c>
      <c r="C75" s="79" t="s">
        <v>11</v>
      </c>
      <c r="D75" s="83">
        <v>1</v>
      </c>
      <c r="E75" s="142">
        <v>0</v>
      </c>
      <c r="F75" s="81">
        <f t="shared" ref="F75" si="14">D75*E75</f>
        <v>0</v>
      </c>
    </row>
    <row r="76" spans="1:6" ht="15.75" customHeight="1" thickBot="1">
      <c r="A76" s="84">
        <v>444.00290000000001</v>
      </c>
      <c r="B76" s="96" t="s">
        <v>19</v>
      </c>
      <c r="C76" s="97" t="s">
        <v>12</v>
      </c>
      <c r="D76" s="98">
        <v>910</v>
      </c>
      <c r="E76" s="143">
        <v>0</v>
      </c>
      <c r="F76" s="99">
        <f t="shared" ref="F76:F79" si="15">D76*E76</f>
        <v>0</v>
      </c>
    </row>
    <row r="77" spans="1:6" ht="15.75" customHeight="1" thickBot="1">
      <c r="A77" s="84">
        <v>444.00299999999999</v>
      </c>
      <c r="B77" s="96" t="s">
        <v>20</v>
      </c>
      <c r="C77" s="97" t="s">
        <v>12</v>
      </c>
      <c r="D77" s="98">
        <v>45</v>
      </c>
      <c r="E77" s="143">
        <v>0</v>
      </c>
      <c r="F77" s="99">
        <f t="shared" si="15"/>
        <v>0</v>
      </c>
    </row>
    <row r="78" spans="1:6" ht="15.75" customHeight="1" thickBot="1">
      <c r="A78" s="84">
        <v>444.00310000000002</v>
      </c>
      <c r="B78" s="96" t="s">
        <v>21</v>
      </c>
      <c r="C78" s="97" t="s">
        <v>12</v>
      </c>
      <c r="D78" s="98">
        <v>60</v>
      </c>
      <c r="E78" s="143">
        <v>0</v>
      </c>
      <c r="F78" s="99">
        <f t="shared" si="15"/>
        <v>0</v>
      </c>
    </row>
    <row r="79" spans="1:6" ht="15.75" customHeight="1" thickBot="1">
      <c r="A79" s="84">
        <v>444.00319999999999</v>
      </c>
      <c r="B79" s="96" t="s">
        <v>22</v>
      </c>
      <c r="C79" s="97" t="s">
        <v>12</v>
      </c>
      <c r="D79" s="98">
        <v>35</v>
      </c>
      <c r="E79" s="143">
        <v>0</v>
      </c>
      <c r="F79" s="99">
        <f t="shared" si="15"/>
        <v>0</v>
      </c>
    </row>
    <row r="80" spans="1:6" ht="15.75" customHeight="1" thickBot="1">
      <c r="A80" s="84">
        <v>444.00330000000002</v>
      </c>
      <c r="B80" s="78" t="s">
        <v>50</v>
      </c>
      <c r="C80" s="79" t="s">
        <v>12</v>
      </c>
      <c r="D80" s="83">
        <v>650</v>
      </c>
      <c r="E80" s="142">
        <v>0</v>
      </c>
      <c r="F80" s="81">
        <f t="shared" ref="F80:F83" si="16">D80*E80</f>
        <v>0</v>
      </c>
    </row>
    <row r="81" spans="1:6" ht="15.75" customHeight="1" thickBot="1">
      <c r="A81" s="84">
        <v>444.0034</v>
      </c>
      <c r="B81" s="78" t="s">
        <v>23</v>
      </c>
      <c r="C81" s="79" t="s">
        <v>11</v>
      </c>
      <c r="D81" s="83">
        <v>16</v>
      </c>
      <c r="E81" s="142">
        <v>0</v>
      </c>
      <c r="F81" s="81">
        <f t="shared" si="16"/>
        <v>0</v>
      </c>
    </row>
    <row r="82" spans="1:6" ht="15.75" customHeight="1" thickBot="1">
      <c r="A82" s="84">
        <v>444.00349999999997</v>
      </c>
      <c r="B82" s="78" t="s">
        <v>24</v>
      </c>
      <c r="C82" s="79" t="s">
        <v>11</v>
      </c>
      <c r="D82" s="83">
        <v>6</v>
      </c>
      <c r="E82" s="142">
        <v>0</v>
      </c>
      <c r="F82" s="81">
        <f t="shared" si="16"/>
        <v>0</v>
      </c>
    </row>
    <row r="83" spans="1:6" ht="15.75" customHeight="1" thickBot="1">
      <c r="A83" s="84">
        <v>444.00360000000001</v>
      </c>
      <c r="B83" s="78" t="s">
        <v>25</v>
      </c>
      <c r="C83" s="79" t="s">
        <v>11</v>
      </c>
      <c r="D83" s="83">
        <v>3</v>
      </c>
      <c r="E83" s="142">
        <v>0</v>
      </c>
      <c r="F83" s="81">
        <f t="shared" si="16"/>
        <v>0</v>
      </c>
    </row>
    <row r="84" spans="1:6" ht="15.75" customHeight="1" thickBot="1">
      <c r="A84" s="84">
        <v>444.00369999999998</v>
      </c>
      <c r="B84" s="78" t="s">
        <v>108</v>
      </c>
      <c r="C84" s="79" t="s">
        <v>11</v>
      </c>
      <c r="D84" s="83">
        <v>14</v>
      </c>
      <c r="E84" s="142">
        <v>0</v>
      </c>
      <c r="F84" s="81">
        <f t="shared" ref="F84:F87" si="17">D84*E84</f>
        <v>0</v>
      </c>
    </row>
    <row r="85" spans="1:6" ht="15.75" customHeight="1" thickBot="1">
      <c r="A85" s="84">
        <v>444.00380000000001</v>
      </c>
      <c r="B85" s="78" t="s">
        <v>26</v>
      </c>
      <c r="C85" s="79" t="s">
        <v>12</v>
      </c>
      <c r="D85" s="83">
        <v>185</v>
      </c>
      <c r="E85" s="142">
        <v>0</v>
      </c>
      <c r="F85" s="81">
        <f t="shared" si="17"/>
        <v>0</v>
      </c>
    </row>
    <row r="86" spans="1:6" ht="15.75" customHeight="1" thickBot="1">
      <c r="A86" s="84">
        <v>444.00400000000002</v>
      </c>
      <c r="B86" s="78" t="s">
        <v>27</v>
      </c>
      <c r="C86" s="79" t="s">
        <v>52</v>
      </c>
      <c r="D86" s="83">
        <v>1</v>
      </c>
      <c r="E86" s="142">
        <v>0</v>
      </c>
      <c r="F86" s="81">
        <f t="shared" si="17"/>
        <v>0</v>
      </c>
    </row>
    <row r="87" spans="1:6" ht="15.75" customHeight="1" thickBot="1">
      <c r="A87" s="84">
        <v>444.00409999999999</v>
      </c>
      <c r="B87" s="78" t="s">
        <v>28</v>
      </c>
      <c r="C87" s="79" t="s">
        <v>11</v>
      </c>
      <c r="D87" s="83">
        <v>2</v>
      </c>
      <c r="E87" s="142">
        <v>0</v>
      </c>
      <c r="F87" s="81">
        <f t="shared" si="17"/>
        <v>0</v>
      </c>
    </row>
    <row r="88" spans="1:6" ht="15.75" customHeight="1" thickBot="1">
      <c r="A88" s="84">
        <v>444.00420000000003</v>
      </c>
      <c r="B88" s="100" t="s">
        <v>110</v>
      </c>
      <c r="C88" s="79" t="s">
        <v>11</v>
      </c>
      <c r="D88" s="83">
        <v>5</v>
      </c>
      <c r="E88" s="142">
        <v>0</v>
      </c>
      <c r="F88" s="81">
        <f>D88*E88</f>
        <v>0</v>
      </c>
    </row>
    <row r="89" spans="1:6" ht="16" thickBot="1">
      <c r="A89" s="84">
        <v>444.0043</v>
      </c>
      <c r="B89" s="101" t="s">
        <v>29</v>
      </c>
      <c r="C89" s="79" t="s">
        <v>12</v>
      </c>
      <c r="D89" s="83">
        <v>10</v>
      </c>
      <c r="E89" s="142">
        <v>0</v>
      </c>
      <c r="F89" s="81">
        <f>D89*E89</f>
        <v>0</v>
      </c>
    </row>
    <row r="90" spans="1:6" ht="16" thickBot="1">
      <c r="A90" s="84">
        <v>444.00439999999998</v>
      </c>
      <c r="B90" s="102" t="s">
        <v>109</v>
      </c>
      <c r="C90" s="79" t="s">
        <v>52</v>
      </c>
      <c r="D90" s="83">
        <v>1</v>
      </c>
      <c r="E90" s="142">
        <v>0</v>
      </c>
      <c r="F90" s="81">
        <f t="shared" ref="F90" si="18">D90*E90</f>
        <v>0</v>
      </c>
    </row>
    <row r="91" spans="1:6" ht="16" thickBot="1">
      <c r="A91" s="84">
        <v>444.00449999999898</v>
      </c>
      <c r="B91" s="102" t="s">
        <v>128</v>
      </c>
      <c r="C91" s="79" t="s">
        <v>52</v>
      </c>
      <c r="D91" s="83">
        <v>1</v>
      </c>
      <c r="E91" s="142">
        <v>0</v>
      </c>
      <c r="F91" s="81">
        <f t="shared" ref="F91" si="19">D91*E91</f>
        <v>0</v>
      </c>
    </row>
    <row r="92" spans="1:6" ht="15.75" customHeight="1" thickBot="1">
      <c r="A92" s="84"/>
      <c r="B92" s="103" t="s">
        <v>8</v>
      </c>
      <c r="C92" s="86"/>
      <c r="D92" s="87"/>
      <c r="E92" s="136"/>
      <c r="F92" s="88">
        <f>SUM(F71:F91)</f>
        <v>0</v>
      </c>
    </row>
    <row r="93" spans="1:6" ht="15.75" customHeight="1" thickBot="1">
      <c r="A93" s="77"/>
      <c r="B93" s="89" t="s">
        <v>8</v>
      </c>
      <c r="C93" s="56"/>
      <c r="D93" s="57"/>
      <c r="E93" s="16"/>
      <c r="F93" s="90">
        <f>SUM(F92:F92)</f>
        <v>0</v>
      </c>
    </row>
    <row r="94" spans="1:6" ht="15.75" customHeight="1" thickBot="1">
      <c r="A94" s="91"/>
      <c r="B94" s="92"/>
      <c r="C94" s="93"/>
      <c r="D94" s="94"/>
      <c r="E94" s="17"/>
      <c r="F94" s="95"/>
    </row>
    <row r="95" spans="1:6" ht="15.75" customHeight="1" thickBot="1">
      <c r="A95" s="104">
        <v>445</v>
      </c>
      <c r="B95" s="55" t="s">
        <v>45</v>
      </c>
      <c r="C95" s="56"/>
      <c r="D95" s="57"/>
      <c r="E95" s="15"/>
      <c r="F95" s="70"/>
    </row>
    <row r="96" spans="1:6" ht="109" thickBot="1">
      <c r="A96" s="105">
        <v>445.00009999999997</v>
      </c>
      <c r="B96" s="78" t="s">
        <v>127</v>
      </c>
      <c r="C96" s="79" t="s">
        <v>11</v>
      </c>
      <c r="D96" s="82">
        <v>16</v>
      </c>
      <c r="E96" s="140">
        <v>0</v>
      </c>
      <c r="F96" s="81">
        <f>D96*E96</f>
        <v>0</v>
      </c>
    </row>
    <row r="97" spans="1:6" ht="16" thickBot="1">
      <c r="A97" s="105">
        <v>445.00020000000001</v>
      </c>
      <c r="B97" s="78" t="s">
        <v>66</v>
      </c>
      <c r="C97" s="79" t="s">
        <v>12</v>
      </c>
      <c r="D97" s="82">
        <v>260</v>
      </c>
      <c r="E97" s="140">
        <v>0</v>
      </c>
      <c r="F97" s="81">
        <f>D97*E97</f>
        <v>0</v>
      </c>
    </row>
    <row r="98" spans="1:6" ht="15.75" customHeight="1" thickBot="1">
      <c r="A98" s="105">
        <v>445.00029999999998</v>
      </c>
      <c r="B98" s="78" t="s">
        <v>67</v>
      </c>
      <c r="C98" s="79" t="s">
        <v>52</v>
      </c>
      <c r="D98" s="82">
        <v>1</v>
      </c>
      <c r="E98" s="140">
        <v>0</v>
      </c>
      <c r="F98" s="81">
        <f>D98*E98</f>
        <v>0</v>
      </c>
    </row>
    <row r="99" spans="1:6" ht="31.5" thickBot="1">
      <c r="A99" s="105">
        <v>445.00040000000001</v>
      </c>
      <c r="B99" s="78" t="s">
        <v>69</v>
      </c>
      <c r="C99" s="79" t="s">
        <v>11</v>
      </c>
      <c r="D99" s="82">
        <v>2</v>
      </c>
      <c r="E99" s="140">
        <v>0</v>
      </c>
      <c r="F99" s="81">
        <f t="shared" ref="F99:F101" si="20">D99*E99</f>
        <v>0</v>
      </c>
    </row>
    <row r="100" spans="1:6" ht="31.5" thickBot="1">
      <c r="A100" s="105">
        <v>445.00049999999999</v>
      </c>
      <c r="B100" s="78" t="s">
        <v>70</v>
      </c>
      <c r="C100" s="79" t="s">
        <v>11</v>
      </c>
      <c r="D100" s="82">
        <v>9</v>
      </c>
      <c r="E100" s="140">
        <v>0</v>
      </c>
      <c r="F100" s="81">
        <f t="shared" si="20"/>
        <v>0</v>
      </c>
    </row>
    <row r="101" spans="1:6" ht="31.5" thickBot="1">
      <c r="A101" s="105">
        <v>445.00060000000002</v>
      </c>
      <c r="B101" s="78" t="s">
        <v>71</v>
      </c>
      <c r="C101" s="79" t="s">
        <v>11</v>
      </c>
      <c r="D101" s="82">
        <v>3</v>
      </c>
      <c r="E101" s="140">
        <v>0</v>
      </c>
      <c r="F101" s="81">
        <f t="shared" si="20"/>
        <v>0</v>
      </c>
    </row>
    <row r="102" spans="1:6" ht="16" thickBot="1">
      <c r="A102" s="105">
        <v>445.00069999999999</v>
      </c>
      <c r="B102" s="78" t="s">
        <v>76</v>
      </c>
      <c r="C102" s="79" t="s">
        <v>11</v>
      </c>
      <c r="D102" s="82">
        <v>2</v>
      </c>
      <c r="E102" s="140">
        <v>0</v>
      </c>
      <c r="F102" s="81">
        <f>D102*E102</f>
        <v>0</v>
      </c>
    </row>
    <row r="103" spans="1:6" ht="31.5" thickBot="1">
      <c r="A103" s="105">
        <v>445.00080000000003</v>
      </c>
      <c r="B103" s="78" t="s">
        <v>64</v>
      </c>
      <c r="C103" s="79" t="s">
        <v>11</v>
      </c>
      <c r="D103" s="82">
        <v>1</v>
      </c>
      <c r="E103" s="140">
        <v>0</v>
      </c>
      <c r="F103" s="81">
        <f>D103*E103</f>
        <v>0</v>
      </c>
    </row>
    <row r="104" spans="1:6" ht="16" thickBot="1">
      <c r="A104" s="105">
        <v>445.0009</v>
      </c>
      <c r="B104" s="78" t="s">
        <v>65</v>
      </c>
      <c r="C104" s="79" t="s">
        <v>11</v>
      </c>
      <c r="D104" s="82">
        <v>1</v>
      </c>
      <c r="E104" s="140">
        <v>0</v>
      </c>
      <c r="F104" s="81">
        <f>D104*E104</f>
        <v>0</v>
      </c>
    </row>
    <row r="105" spans="1:6" ht="16" thickBot="1">
      <c r="A105" s="105">
        <v>445.00099999999998</v>
      </c>
      <c r="B105" s="78" t="s">
        <v>68</v>
      </c>
      <c r="C105" s="79" t="s">
        <v>11</v>
      </c>
      <c r="D105" s="82">
        <v>2</v>
      </c>
      <c r="E105" s="140">
        <v>0</v>
      </c>
      <c r="F105" s="81">
        <f t="shared" ref="F105" si="21">D105*E105</f>
        <v>0</v>
      </c>
    </row>
    <row r="106" spans="1:6" ht="16" thickBot="1">
      <c r="A106" s="105">
        <v>445.00110000000001</v>
      </c>
      <c r="B106" s="78" t="s">
        <v>99</v>
      </c>
      <c r="C106" s="79" t="s">
        <v>11</v>
      </c>
      <c r="D106" s="82">
        <v>2</v>
      </c>
      <c r="E106" s="140">
        <v>0</v>
      </c>
      <c r="F106" s="81">
        <f>D106*E106</f>
        <v>0</v>
      </c>
    </row>
    <row r="107" spans="1:6" ht="15.75" customHeight="1" thickBot="1">
      <c r="A107" s="105">
        <v>445.00119999999998</v>
      </c>
      <c r="B107" s="78" t="s">
        <v>77</v>
      </c>
      <c r="C107" s="79" t="s">
        <v>11</v>
      </c>
      <c r="D107" s="82">
        <v>1</v>
      </c>
      <c r="E107" s="140">
        <v>0</v>
      </c>
      <c r="F107" s="81">
        <f>D107*E107</f>
        <v>0</v>
      </c>
    </row>
    <row r="108" spans="1:6" ht="15.75" customHeight="1" thickBot="1">
      <c r="A108" s="105">
        <v>445.00130000000001</v>
      </c>
      <c r="B108" s="78" t="s">
        <v>51</v>
      </c>
      <c r="C108" s="79" t="s">
        <v>11</v>
      </c>
      <c r="D108" s="82">
        <v>1</v>
      </c>
      <c r="E108" s="140">
        <v>0</v>
      </c>
      <c r="F108" s="81">
        <f>D108*E108</f>
        <v>0</v>
      </c>
    </row>
    <row r="109" spans="1:6" ht="16" thickBot="1">
      <c r="A109" s="105"/>
      <c r="B109" s="85" t="s">
        <v>8</v>
      </c>
      <c r="C109" s="86"/>
      <c r="D109" s="87"/>
      <c r="E109" s="136"/>
      <c r="F109" s="106">
        <f>SUM(F96:F108)</f>
        <v>0</v>
      </c>
    </row>
    <row r="110" spans="1:6" ht="14.25" customHeight="1" thickBot="1">
      <c r="A110" s="91"/>
      <c r="B110" s="92"/>
      <c r="C110" s="93"/>
      <c r="D110" s="94"/>
      <c r="E110" s="17"/>
      <c r="F110" s="95"/>
    </row>
    <row r="111" spans="1:6" ht="16" thickBot="1">
      <c r="A111" s="104">
        <v>445</v>
      </c>
      <c r="B111" s="55" t="s">
        <v>46</v>
      </c>
      <c r="C111" s="56"/>
      <c r="D111" s="57"/>
      <c r="E111" s="15"/>
      <c r="F111" s="107"/>
    </row>
    <row r="112" spans="1:6" ht="16" thickBot="1">
      <c r="A112" s="84">
        <v>445.00139999999999</v>
      </c>
      <c r="B112" s="78" t="s">
        <v>100</v>
      </c>
      <c r="C112" s="79" t="s">
        <v>11</v>
      </c>
      <c r="D112" s="83">
        <v>16</v>
      </c>
      <c r="E112" s="142">
        <v>0</v>
      </c>
      <c r="F112" s="81">
        <f t="shared" ref="F112:F113" si="22">D112*E112</f>
        <v>0</v>
      </c>
    </row>
    <row r="113" spans="1:6" ht="16" thickBot="1">
      <c r="A113" s="84">
        <v>445.00150000000002</v>
      </c>
      <c r="B113" s="78" t="s">
        <v>101</v>
      </c>
      <c r="C113" s="79" t="s">
        <v>12</v>
      </c>
      <c r="D113" s="83">
        <v>260</v>
      </c>
      <c r="E113" s="142">
        <v>0</v>
      </c>
      <c r="F113" s="81">
        <f t="shared" si="22"/>
        <v>0</v>
      </c>
    </row>
    <row r="114" spans="1:6" ht="16" thickBot="1">
      <c r="A114" s="84">
        <v>445.0016</v>
      </c>
      <c r="B114" s="78" t="s">
        <v>53</v>
      </c>
      <c r="C114" s="79" t="s">
        <v>11</v>
      </c>
      <c r="D114" s="83">
        <v>2</v>
      </c>
      <c r="E114" s="142">
        <v>0</v>
      </c>
      <c r="F114" s="81">
        <f t="shared" ref="F114:F119" si="23">D114*E114</f>
        <v>0</v>
      </c>
    </row>
    <row r="115" spans="1:6" ht="16" thickBot="1">
      <c r="A115" s="84">
        <v>445.00170000000003</v>
      </c>
      <c r="B115" s="78" t="s">
        <v>103</v>
      </c>
      <c r="C115" s="79" t="s">
        <v>11</v>
      </c>
      <c r="D115" s="83">
        <v>40</v>
      </c>
      <c r="E115" s="142">
        <v>0</v>
      </c>
      <c r="F115" s="81">
        <f t="shared" ref="F115" si="24">D115*E115</f>
        <v>0</v>
      </c>
    </row>
    <row r="116" spans="1:6" ht="16" thickBot="1">
      <c r="A116" s="84">
        <v>445.00189999999998</v>
      </c>
      <c r="B116" s="78" t="s">
        <v>54</v>
      </c>
      <c r="C116" s="79" t="s">
        <v>11</v>
      </c>
      <c r="D116" s="83">
        <v>2</v>
      </c>
      <c r="E116" s="142">
        <v>0</v>
      </c>
      <c r="F116" s="81">
        <f t="shared" ref="F116" si="25">D116*E116</f>
        <v>0</v>
      </c>
    </row>
    <row r="117" spans="1:6" ht="16" thickBot="1">
      <c r="A117" s="84">
        <v>445.00200000000001</v>
      </c>
      <c r="B117" s="78" t="s">
        <v>55</v>
      </c>
      <c r="C117" s="79" t="s">
        <v>52</v>
      </c>
      <c r="D117" s="83">
        <v>1</v>
      </c>
      <c r="E117" s="142">
        <v>0</v>
      </c>
      <c r="F117" s="81">
        <f t="shared" si="23"/>
        <v>0</v>
      </c>
    </row>
    <row r="118" spans="1:6" ht="16" thickBot="1">
      <c r="A118" s="84">
        <v>445.00209999999998</v>
      </c>
      <c r="B118" s="78" t="s">
        <v>102</v>
      </c>
      <c r="C118" s="79" t="s">
        <v>52</v>
      </c>
      <c r="D118" s="83">
        <v>1</v>
      </c>
      <c r="E118" s="142">
        <v>0</v>
      </c>
      <c r="F118" s="81">
        <f t="shared" ref="F118" si="26">D118*E118</f>
        <v>0</v>
      </c>
    </row>
    <row r="119" spans="1:6" ht="16" thickBot="1">
      <c r="A119" s="84">
        <v>445.00220000000002</v>
      </c>
      <c r="B119" s="78" t="s">
        <v>56</v>
      </c>
      <c r="C119" s="79" t="s">
        <v>11</v>
      </c>
      <c r="D119" s="83">
        <v>2.2999999999999998</v>
      </c>
      <c r="E119" s="142">
        <v>0</v>
      </c>
      <c r="F119" s="81">
        <f t="shared" si="23"/>
        <v>0</v>
      </c>
    </row>
    <row r="120" spans="1:6" ht="18" thickBot="1">
      <c r="A120" s="77"/>
      <c r="B120" s="103" t="s">
        <v>8</v>
      </c>
      <c r="C120" s="56"/>
      <c r="D120" s="57"/>
      <c r="E120" s="16"/>
      <c r="F120" s="90">
        <f>SUM(F112:F119)</f>
        <v>0</v>
      </c>
    </row>
    <row r="121" spans="1:6" ht="14.25" customHeight="1" thickBot="1">
      <c r="A121" s="91"/>
      <c r="B121" s="108"/>
      <c r="C121" s="93"/>
      <c r="D121" s="94"/>
      <c r="E121" s="17"/>
      <c r="F121" s="95"/>
    </row>
    <row r="122" spans="1:6" ht="15.75" customHeight="1" thickBot="1">
      <c r="A122" s="109">
        <v>446</v>
      </c>
      <c r="B122" s="110" t="s">
        <v>97</v>
      </c>
      <c r="C122" s="86"/>
      <c r="D122" s="87"/>
      <c r="E122" s="137"/>
      <c r="F122" s="111"/>
    </row>
    <row r="123" spans="1:6" ht="15.75" customHeight="1" thickBot="1">
      <c r="A123" s="79">
        <v>446.00009999999997</v>
      </c>
      <c r="B123" s="78" t="s">
        <v>112</v>
      </c>
      <c r="C123" s="79" t="s">
        <v>12</v>
      </c>
      <c r="D123" s="83">
        <v>85</v>
      </c>
      <c r="E123" s="142">
        <v>0</v>
      </c>
      <c r="F123" s="81">
        <f t="shared" ref="F123:F132" si="27">D123*E123</f>
        <v>0</v>
      </c>
    </row>
    <row r="124" spans="1:6" ht="15.75" customHeight="1" thickBot="1">
      <c r="A124" s="79">
        <v>446.00020000000001</v>
      </c>
      <c r="B124" s="78" t="s">
        <v>111</v>
      </c>
      <c r="C124" s="79" t="s">
        <v>12</v>
      </c>
      <c r="D124" s="83">
        <v>105</v>
      </c>
      <c r="E124" s="142">
        <v>0</v>
      </c>
      <c r="F124" s="81">
        <f>D124*E124</f>
        <v>0</v>
      </c>
    </row>
    <row r="125" spans="1:6" ht="15.75" customHeight="1" thickBot="1">
      <c r="A125" s="79">
        <v>446.00029999999998</v>
      </c>
      <c r="B125" s="78" t="s">
        <v>113</v>
      </c>
      <c r="C125" s="79" t="s">
        <v>11</v>
      </c>
      <c r="D125" s="83">
        <v>32</v>
      </c>
      <c r="E125" s="142">
        <v>0</v>
      </c>
      <c r="F125" s="81">
        <f>D125*E125</f>
        <v>0</v>
      </c>
    </row>
    <row r="126" spans="1:6" ht="15.75" customHeight="1" thickBot="1">
      <c r="A126" s="79">
        <v>446.00040000000001</v>
      </c>
      <c r="B126" s="78" t="s">
        <v>117</v>
      </c>
      <c r="C126" s="79" t="s">
        <v>11</v>
      </c>
      <c r="D126" s="83">
        <v>16</v>
      </c>
      <c r="E126" s="142">
        <v>0</v>
      </c>
      <c r="F126" s="81">
        <f t="shared" si="27"/>
        <v>0</v>
      </c>
    </row>
    <row r="127" spans="1:6" ht="15.75" customHeight="1" thickBot="1">
      <c r="A127" s="79">
        <v>446.00049999999999</v>
      </c>
      <c r="B127" s="78" t="s">
        <v>116</v>
      </c>
      <c r="C127" s="79" t="s">
        <v>11</v>
      </c>
      <c r="D127" s="83">
        <v>29</v>
      </c>
      <c r="E127" s="142">
        <v>0</v>
      </c>
      <c r="F127" s="81">
        <f t="shared" si="27"/>
        <v>0</v>
      </c>
    </row>
    <row r="128" spans="1:6" ht="15.75" customHeight="1" thickBot="1">
      <c r="A128" s="79">
        <v>446.00060000000002</v>
      </c>
      <c r="B128" s="78" t="s">
        <v>114</v>
      </c>
      <c r="C128" s="79" t="s">
        <v>11</v>
      </c>
      <c r="D128" s="83">
        <v>105</v>
      </c>
      <c r="E128" s="142">
        <v>0</v>
      </c>
      <c r="F128" s="81">
        <f t="shared" si="27"/>
        <v>0</v>
      </c>
    </row>
    <row r="129" spans="1:6" ht="15.75" customHeight="1" thickBot="1">
      <c r="A129" s="79">
        <v>446.00069999999999</v>
      </c>
      <c r="B129" s="78" t="s">
        <v>115</v>
      </c>
      <c r="C129" s="79" t="s">
        <v>11</v>
      </c>
      <c r="D129" s="83">
        <v>7</v>
      </c>
      <c r="E129" s="142">
        <v>0</v>
      </c>
      <c r="F129" s="81">
        <f t="shared" si="27"/>
        <v>0</v>
      </c>
    </row>
    <row r="130" spans="1:6" ht="15.75" customHeight="1" thickBot="1">
      <c r="A130" s="79">
        <v>446.00080000000003</v>
      </c>
      <c r="B130" s="78" t="s">
        <v>118</v>
      </c>
      <c r="C130" s="79" t="s">
        <v>11</v>
      </c>
      <c r="D130" s="83">
        <v>16</v>
      </c>
      <c r="E130" s="142">
        <v>0</v>
      </c>
      <c r="F130" s="81">
        <f t="shared" si="27"/>
        <v>0</v>
      </c>
    </row>
    <row r="131" spans="1:6" ht="15.75" customHeight="1" thickBot="1">
      <c r="A131" s="79">
        <v>446.0009</v>
      </c>
      <c r="B131" s="78" t="s">
        <v>120</v>
      </c>
      <c r="C131" s="79" t="s">
        <v>11</v>
      </c>
      <c r="D131" s="83">
        <v>2</v>
      </c>
      <c r="E131" s="142">
        <v>0</v>
      </c>
      <c r="F131" s="81">
        <f t="shared" si="27"/>
        <v>0</v>
      </c>
    </row>
    <row r="132" spans="1:6" ht="15.75" customHeight="1" thickBot="1">
      <c r="A132" s="79">
        <v>446.00099999999998</v>
      </c>
      <c r="B132" s="78" t="s">
        <v>119</v>
      </c>
      <c r="C132" s="79" t="s">
        <v>11</v>
      </c>
      <c r="D132" s="83">
        <v>5</v>
      </c>
      <c r="E132" s="142">
        <v>0</v>
      </c>
      <c r="F132" s="81">
        <f t="shared" si="27"/>
        <v>0</v>
      </c>
    </row>
    <row r="133" spans="1:6" ht="15.75" customHeight="1" thickBot="1">
      <c r="A133" s="112"/>
      <c r="B133" s="113" t="s">
        <v>9</v>
      </c>
      <c r="C133" s="114"/>
      <c r="D133" s="115"/>
      <c r="E133" s="16"/>
      <c r="F133" s="90">
        <f>SUM(F123:F132)</f>
        <v>0</v>
      </c>
    </row>
    <row r="134" spans="1:6" ht="15.75" customHeight="1" thickBot="1">
      <c r="A134" s="116"/>
      <c r="B134" s="117"/>
      <c r="C134" s="118"/>
      <c r="D134" s="119"/>
      <c r="E134" s="19"/>
      <c r="F134" s="121"/>
    </row>
    <row r="135" spans="1:6" ht="15.75" customHeight="1" thickBot="1">
      <c r="A135" s="109">
        <v>446</v>
      </c>
      <c r="B135" s="110" t="s">
        <v>41</v>
      </c>
      <c r="C135" s="86"/>
      <c r="D135" s="87"/>
      <c r="E135" s="137"/>
      <c r="F135" s="111"/>
    </row>
    <row r="136" spans="1:6" ht="15.75" customHeight="1" thickBot="1">
      <c r="A136" s="79">
        <v>446.00110000000001</v>
      </c>
      <c r="B136" s="78" t="s">
        <v>33</v>
      </c>
      <c r="C136" s="79" t="s">
        <v>12</v>
      </c>
      <c r="D136" s="83">
        <v>85</v>
      </c>
      <c r="E136" s="142">
        <v>0</v>
      </c>
      <c r="F136" s="81">
        <f>D136*E136</f>
        <v>0</v>
      </c>
    </row>
    <row r="137" spans="1:6" ht="15.75" customHeight="1" thickBot="1">
      <c r="A137" s="79">
        <v>446.00119999999998</v>
      </c>
      <c r="B137" s="78" t="s">
        <v>34</v>
      </c>
      <c r="C137" s="79" t="s">
        <v>11</v>
      </c>
      <c r="D137" s="83">
        <v>20</v>
      </c>
      <c r="E137" s="142">
        <v>0</v>
      </c>
      <c r="F137" s="81">
        <f>D137*E137</f>
        <v>0</v>
      </c>
    </row>
    <row r="138" spans="1:6" ht="15.75" customHeight="1" thickBot="1">
      <c r="A138" s="79">
        <v>446.00130000000001</v>
      </c>
      <c r="B138" s="78" t="s">
        <v>121</v>
      </c>
      <c r="C138" s="79" t="s">
        <v>12</v>
      </c>
      <c r="D138" s="83">
        <v>105</v>
      </c>
      <c r="E138" s="142">
        <v>0</v>
      </c>
      <c r="F138" s="81">
        <f t="shared" ref="F138:F142" si="28">D138*E138</f>
        <v>0</v>
      </c>
    </row>
    <row r="139" spans="1:6" ht="15.75" customHeight="1" thickBot="1">
      <c r="A139" s="79">
        <v>446.00139999999999</v>
      </c>
      <c r="B139" s="78" t="s">
        <v>35</v>
      </c>
      <c r="C139" s="79" t="s">
        <v>11</v>
      </c>
      <c r="D139" s="83">
        <v>189</v>
      </c>
      <c r="E139" s="142">
        <v>0</v>
      </c>
      <c r="F139" s="81">
        <f t="shared" si="28"/>
        <v>0</v>
      </c>
    </row>
    <row r="140" spans="1:6" ht="15.75" customHeight="1" thickBot="1">
      <c r="A140" s="79">
        <v>446.00150000000002</v>
      </c>
      <c r="B140" s="78" t="s">
        <v>36</v>
      </c>
      <c r="C140" s="79" t="s">
        <v>11</v>
      </c>
      <c r="D140" s="83">
        <v>16</v>
      </c>
      <c r="E140" s="142">
        <v>0</v>
      </c>
      <c r="F140" s="81">
        <f t="shared" si="28"/>
        <v>0</v>
      </c>
    </row>
    <row r="141" spans="1:6" ht="15.75" customHeight="1" thickBot="1">
      <c r="A141" s="79">
        <v>446.0016</v>
      </c>
      <c r="B141" s="78" t="s">
        <v>39</v>
      </c>
      <c r="C141" s="79" t="s">
        <v>11</v>
      </c>
      <c r="D141" s="83">
        <v>7</v>
      </c>
      <c r="E141" s="142">
        <v>0</v>
      </c>
      <c r="F141" s="81">
        <f t="shared" si="28"/>
        <v>0</v>
      </c>
    </row>
    <row r="142" spans="1:6" ht="15.75" customHeight="1" thickBot="1">
      <c r="A142" s="79">
        <v>446.00170000000003</v>
      </c>
      <c r="B142" s="78" t="s">
        <v>37</v>
      </c>
      <c r="C142" s="79" t="s">
        <v>11</v>
      </c>
      <c r="D142" s="83">
        <v>7</v>
      </c>
      <c r="E142" s="142">
        <v>0</v>
      </c>
      <c r="F142" s="81">
        <f t="shared" si="28"/>
        <v>0</v>
      </c>
    </row>
    <row r="143" spans="1:6" ht="15.75" customHeight="1" thickBot="1">
      <c r="A143" s="109"/>
      <c r="B143" s="113" t="s">
        <v>9</v>
      </c>
      <c r="C143" s="114"/>
      <c r="D143" s="115"/>
      <c r="E143" s="16"/>
      <c r="F143" s="90">
        <f>SUM(F136:F142)</f>
        <v>0</v>
      </c>
    </row>
    <row r="144" spans="1:6" ht="15.75" customHeight="1" thickBot="1">
      <c r="A144" s="116"/>
      <c r="B144" s="117"/>
      <c r="C144" s="122"/>
      <c r="D144" s="119"/>
      <c r="E144" s="19"/>
      <c r="F144" s="121"/>
    </row>
    <row r="145" spans="1:6" ht="15.75" customHeight="1" thickBot="1">
      <c r="A145" s="54">
        <v>546</v>
      </c>
      <c r="B145" s="55" t="s">
        <v>42</v>
      </c>
      <c r="C145" s="56"/>
      <c r="D145" s="57"/>
      <c r="E145" s="15"/>
      <c r="F145" s="70"/>
    </row>
    <row r="146" spans="1:6" ht="15.75" customHeight="1" thickBot="1">
      <c r="A146" s="77">
        <v>546.00009999999997</v>
      </c>
      <c r="B146" s="123" t="s">
        <v>94</v>
      </c>
      <c r="C146" s="124" t="s">
        <v>11</v>
      </c>
      <c r="D146" s="125">
        <v>1</v>
      </c>
      <c r="E146" s="144">
        <v>0</v>
      </c>
      <c r="F146" s="126">
        <f t="shared" ref="F146:F148" si="29">D146*E146</f>
        <v>0</v>
      </c>
    </row>
    <row r="147" spans="1:6" ht="15.75" customHeight="1" thickBot="1">
      <c r="A147" s="77">
        <v>546.00019999999995</v>
      </c>
      <c r="B147" s="123" t="s">
        <v>95</v>
      </c>
      <c r="C147" s="124" t="s">
        <v>11</v>
      </c>
      <c r="D147" s="125">
        <v>4</v>
      </c>
      <c r="E147" s="144">
        <v>0</v>
      </c>
      <c r="F147" s="126">
        <f t="shared" ref="F147" si="30">D147*E147</f>
        <v>0</v>
      </c>
    </row>
    <row r="148" spans="1:6" ht="15.75" customHeight="1" thickBot="1">
      <c r="A148" s="77">
        <v>546.00030000000004</v>
      </c>
      <c r="B148" s="123" t="s">
        <v>96</v>
      </c>
      <c r="C148" s="124" t="s">
        <v>11</v>
      </c>
      <c r="D148" s="125">
        <v>4</v>
      </c>
      <c r="E148" s="144">
        <v>0</v>
      </c>
      <c r="F148" s="126">
        <f t="shared" si="29"/>
        <v>0</v>
      </c>
    </row>
    <row r="149" spans="1:6" ht="46.5" customHeight="1" thickBot="1">
      <c r="A149" s="77">
        <v>546.00040000000001</v>
      </c>
      <c r="B149" s="62" t="s">
        <v>132</v>
      </c>
      <c r="C149" s="63" t="s">
        <v>12</v>
      </c>
      <c r="D149" s="82">
        <v>350</v>
      </c>
      <c r="E149" s="145">
        <v>0</v>
      </c>
      <c r="F149" s="126">
        <f>D149*E149</f>
        <v>0</v>
      </c>
    </row>
    <row r="150" spans="1:6" ht="17.149999999999999" customHeight="1" thickBot="1">
      <c r="A150" s="54"/>
      <c r="B150" s="103" t="s">
        <v>8</v>
      </c>
      <c r="C150" s="56"/>
      <c r="D150" s="57"/>
      <c r="E150" s="16"/>
      <c r="F150" s="90">
        <f>SUM(F146:F149)</f>
        <v>0</v>
      </c>
    </row>
    <row r="151" spans="1:6" ht="14.25" customHeight="1" thickBot="1">
      <c r="A151" s="116"/>
      <c r="B151" s="117"/>
      <c r="C151" s="120"/>
      <c r="D151" s="127"/>
      <c r="E151" s="19"/>
      <c r="F151" s="121"/>
    </row>
    <row r="152" spans="1:6" ht="30.75" customHeight="1" thickBot="1">
      <c r="A152" s="128"/>
      <c r="B152" s="129" t="s">
        <v>4</v>
      </c>
      <c r="C152" s="130"/>
      <c r="D152" s="131"/>
      <c r="E152" s="20"/>
      <c r="F152" s="132">
        <f>F14</f>
        <v>0</v>
      </c>
    </row>
  </sheetData>
  <mergeCells count="2">
    <mergeCell ref="C3:E3"/>
    <mergeCell ref="B2:E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Mrázek František DiS.</cp:lastModifiedBy>
  <cp:lastPrinted>2010-10-07T13:15:59Z</cp:lastPrinted>
  <dcterms:created xsi:type="dcterms:W3CDTF">1998-02-05T12:12:54Z</dcterms:created>
  <dcterms:modified xsi:type="dcterms:W3CDTF">2023-10-09T14:17:23Z</dcterms:modified>
</cp:coreProperties>
</file>